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引っ越しデータ\財政係\08 財政状況の公表\R7\R8.3.3【依頼3.13〆】令和６年度財政状況資料集の作成等について\04県確認事項→再提出\"/>
    </mc:Choice>
  </mc:AlternateContent>
  <xr:revisionPtr revIDLastSave="0" documentId="13_ncr:1_{43AFF6AB-A4EA-459F-BA50-11356856606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C37" i="10"/>
  <c r="BE36" i="10"/>
  <c r="BE35" i="10"/>
  <c r="CO34" i="10"/>
  <c r="CO35" i="10" s="1"/>
  <c r="CO36" i="10" s="1"/>
  <c r="CO37" i="10" s="1"/>
  <c r="CO38" i="10" s="1"/>
  <c r="CO39" i="10" s="1"/>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AM35" i="10" s="1"/>
  <c r="AM36" i="10" s="1"/>
  <c r="AM37" i="10" s="1"/>
  <c r="U34" i="10"/>
  <c r="U35" i="10" s="1"/>
  <c r="U36" i="10" s="1"/>
  <c r="U37" i="10" s="1"/>
  <c r="BE34" i="10" l="1"/>
</calcChain>
</file>

<file path=xl/sharedStrings.xml><?xml version="1.0" encoding="utf-8"?>
<sst xmlns="http://schemas.openxmlformats.org/spreadsheetml/2006/main" count="1088" uniqueCount="579">
  <si>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</si>
  <si>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</si>
  <si>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</si>
  <si>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</si>
  <si>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</si>
  <si>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</si>
  <si>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</si>
  <si>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</si>
  <si>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</si>
  <si>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</si>
  <si>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</si>
  <si>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</si>
  <si>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</si>
  <si>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</si>
  <si>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</si>
  <si>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</si>
  <si>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</si>
  <si>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</si>
  <si>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</si>
  <si>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</si>
  <si>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</si>
  <si>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</si>
  <si>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</si>
  <si>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</si>
  <si>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</si>
  <si>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</si>
  <si>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</si>
  <si>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</si>
  <si>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</si>
  <si>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</si>
  <si>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</si>
  <si>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</si>
  <si>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</si>
  <si>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</si>
  <si>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</si>
  <si>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</si>
  <si>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</si>
  <si>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</si>
  <si>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</si>
  <si>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</si>
  <si>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</si>
  <si>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</si>
  <si>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</si>
  <si>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</si>
  <si>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</si>
  <si>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</si>
  <si>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</si>
  <si>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</si>
  <si>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</si>
  <si>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</si>
  <si>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</si>
  <si>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</si>
  <si>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</si>
  <si>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</si>
  <si>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</si>
  <si>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</si>
  <si>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</si>
  <si>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</si>
  <si>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</si>
  <si>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</si>
  <si>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</si>
  <si>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</si>
  <si>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</si>
  <si>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</si>
  <si>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</si>
  <si>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</si>
  <si>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</si>
  <si>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</si>
  <si>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</si>
  <si>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</si>
  <si>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</si>
  <si>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</si>
  <si>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</si>
  <si>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</si>
  <si>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</si>
  <si>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</si>
  <si>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</si>
  <si>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</si>
  <si>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</si>
  <si>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</si>
  <si>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</si>
  <si>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</si>
  <si>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</si>
  <si>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</si>
  <si>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</si>
  <si>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</si>
  <si>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</si>
  <si>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</si>
  <si>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</si>
  <si>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</si>
  <si>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</si>
  <si>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</si>
  <si>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</si>
  <si>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</si>
  <si>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</si>
  <si>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</si>
  <si>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</si>
  <si>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</si>
  <si>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</si>
  <si>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</si>
  <si>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</si>
  <si>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</si>
  <si>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</si>
  <si>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</si>
  <si>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</si>
  <si>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</si>
  <si>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</si>
  <si>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</si>
  <si>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</si>
  <si>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</si>
  <si>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</si>
  <si>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</si>
  <si>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</si>
  <si>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</si>
  <si>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</si>
  <si>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</si>
  <si>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</si>
  <si>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</si>
  <si>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</si>
  <si>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</si>
  <si>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</si>
  <si>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</si>
  <si>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</si>
  <si>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</si>
  <si>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</si>
  <si>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</si>
  <si>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</si>
  <si>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</si>
  <si>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</si>
  <si>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</si>
  <si>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</si>
  <si>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</si>
  <si>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</si>
  <si>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</si>
  <si>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</si>
  <si>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</si>
  <si>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</si>
  <si>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</si>
  <si>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</si>
  <si>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</si>
  <si>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</si>
  <si>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</si>
  <si>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</si>
  <si>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</si>
  <si>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</si>
  <si>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</si>
  <si>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</si>
  <si>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</si>
  <si>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</si>
  <si>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</si>
  <si>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</si>
  <si>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</si>
  <si>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</si>
  <si>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</si>
  <si>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</si>
  <si>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</si>
  <si>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</si>
  <si>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</si>
  <si>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</si>
  <si>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</si>
  <si>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</si>
  <si>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</si>
  <si>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</si>
  <si>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</si>
  <si>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</si>
  <si>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</si>
  <si>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</si>
  <si>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</si>
  <si>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</si>
  <si>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</si>
  <si>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</si>
  <si>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</si>
  <si>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</si>
  <si>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</si>
  <si>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</si>
  <si>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</si>
  <si>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</si>
  <si>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</si>
  <si>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</si>
  <si>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</si>
  <si>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</si>
  <si>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</si>
  <si>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</si>
  <si>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</si>
  <si>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</si>
  <si>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</si>
  <si>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</si>
  <si>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</si>
  <si>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</si>
  <si>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</si>
  <si>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</si>
  <si>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</si>
  <si>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</si>
  <si>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</si>
  <si>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</si>
  <si>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</si>
  <si>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</si>
  <si>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</si>
  <si>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</si>
  <si>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</si>
  <si>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</si>
  <si>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</si>
  <si>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愛媛県大洲市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</si>
  <si>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</si>
  <si>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</si>
  <si>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</si>
  <si>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</si>
  <si>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</si>
  <si>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</si>
  <si>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</si>
  <si>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</si>
  <si>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</si>
  <si>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</si>
  <si>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</si>
  <si>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</si>
  <si>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</si>
  <si>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</si>
  <si>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</si>
  <si>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</si>
  <si>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</si>
  <si>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</si>
  <si>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</si>
  <si>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</si>
  <si>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</si>
  <si>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</si>
  <si>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</si>
  <si>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</si>
  <si>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</si>
  <si>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</si>
  <si>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</si>
  <si>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</si>
  <si>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</si>
  <si>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</si>
  <si>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</si>
  <si>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</si>
  <si>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</si>
  <si>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</si>
  <si>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</si>
  <si>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</si>
  <si>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</si>
  <si>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</si>
  <si>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</si>
  <si>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</si>
  <si>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</si>
  <si>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</si>
  <si>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</si>
  <si>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</si>
  <si>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</si>
  <si>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</si>
  <si>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</si>
  <si>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</si>
  <si>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</si>
  <si>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</si>
  <si>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</si>
  <si>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</si>
  <si>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</si>
  <si>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</si>
  <si>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</si>
  <si>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</si>
  <si>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</si>
  <si>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</si>
  <si>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</si>
  <si>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</si>
  <si>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</si>
  <si>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</si>
  <si>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</si>
  <si>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</si>
  <si>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</si>
  <si>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</si>
  <si>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</si>
  <si>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</si>
  <si>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</si>
  <si>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</si>
  <si>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</si>
  <si>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</si>
  <si>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</si>
  <si>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</si>
  <si>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</si>
  <si>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</si>
  <si>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</si>
  <si>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</si>
  <si>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</si>
  <si>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</si>
  <si>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</si>
  <si>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</si>
  <si>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</si>
  <si>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</si>
  <si>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</si>
  <si>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</si>
  <si>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</si>
  <si>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</si>
  <si>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</si>
  <si>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</si>
  <si>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</si>
  <si>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</si>
  <si>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</si>
  <si>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</si>
  <si>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</si>
  <si>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</si>
  <si>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</si>
  <si>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</si>
  <si>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</si>
  <si>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</si>
  <si>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</si>
  <si>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</si>
  <si>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</si>
  <si>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</si>
  <si>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</si>
  <si>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</si>
  <si>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</si>
  <si>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</si>
  <si>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</si>
  <si>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</si>
  <si>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</si>
  <si>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</si>
  <si>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</si>
  <si>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</si>
  <si>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</si>
  <si>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</si>
  <si>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</si>
  <si>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</si>
  <si>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</si>
  <si>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</si>
  <si>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</si>
  <si>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</si>
  <si>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</si>
  <si>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</si>
  <si>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</si>
  <si>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</si>
  <si>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</si>
  <si>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港湾整備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</si>
  <si>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</si>
  <si>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</si>
  <si>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</si>
  <si>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</si>
  <si>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</si>
  <si>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</si>
  <si>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</si>
  <si>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</si>
  <si>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</si>
  <si>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</si>
  <si>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</si>
  <si>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</si>
  <si>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</si>
  <si>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</si>
  <si>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</si>
  <si>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</si>
  <si>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</si>
  <si>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</si>
  <si>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</si>
  <si>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</si>
  <si>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</si>
  <si>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</si>
  <si>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愛媛県大洲市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</si>
  <si>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</si>
  <si>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</si>
  <si>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</si>
  <si>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</si>
  <si>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</si>
  <si>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</si>
  <si>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</si>
  <si>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</si>
  <si>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</si>
  <si>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</si>
  <si>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</si>
  <si>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</si>
  <si>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</si>
  <si>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</si>
  <si>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</si>
  <si>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</si>
  <si>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</si>
  <si>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</si>
  <si>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</si>
  <si>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</si>
  <si>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土地取得造成特別会計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</si>
  <si>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</si>
  <si>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</si>
  <si>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</si>
  <si>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</si>
  <si>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</si>
  <si>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</si>
  <si>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</si>
  <si>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</si>
  <si>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</si>
  <si>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</si>
  <si>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</si>
  <si>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</si>
  <si>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</si>
  <si>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</si>
  <si>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</si>
  <si>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</si>
  <si>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</si>
  <si>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</si>
  <si>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水道事業会計</t>
    <phoneticPr fontId="5"/>
  </si>
  <si>
    <t>法適用企業</t>
    <phoneticPr fontId="5"/>
  </si>
  <si>
    <t>工業用水道事業会計</t>
    <phoneticPr fontId="5"/>
  </si>
  <si>
    <t>下水道事業会計</t>
    <phoneticPr fontId="5"/>
  </si>
  <si>
    <t>病院事業会計</t>
    <phoneticPr fontId="5"/>
  </si>
  <si>
    <t>港湾施設事業特別会計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</si>
  <si>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</si>
  <si>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</si>
  <si>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</si>
  <si>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</si>
  <si>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</si>
  <si>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</si>
  <si>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</si>
  <si>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</si>
  <si>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</si>
  <si>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</si>
  <si>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</si>
  <si>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</si>
  <si>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</si>
  <si>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</si>
  <si>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</si>
  <si>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</si>
  <si>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</si>
  <si>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</si>
  <si>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</si>
  <si>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</si>
  <si>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</si>
  <si>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</si>
  <si>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</si>
  <si>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</si>
  <si>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</si>
  <si>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</si>
  <si>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</si>
  <si>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</si>
  <si>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</si>
  <si>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</si>
  <si>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</si>
  <si>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</si>
  <si>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</si>
  <si>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</si>
  <si>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</si>
  <si>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</si>
  <si>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</si>
  <si>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</si>
  <si>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</si>
  <si>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</si>
  <si>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</si>
  <si>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</si>
  <si>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</si>
  <si>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</si>
  <si>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</si>
  <si>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</si>
  <si>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</si>
  <si>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</si>
  <si>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</si>
  <si>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</si>
  <si>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</si>
  <si>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</si>
  <si>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</si>
  <si>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</si>
  <si>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</si>
  <si>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</si>
  <si>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</si>
  <si>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</si>
  <si>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</si>
  <si>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</si>
  <si>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</si>
  <si>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</si>
  <si>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</si>
  <si>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</si>
  <si>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</si>
  <si>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</si>
  <si>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</si>
  <si>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</si>
  <si>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</si>
  <si>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</si>
  <si>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</si>
  <si>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</si>
  <si>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</si>
  <si>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</si>
  <si>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</si>
  <si>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</si>
  <si>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</si>
  <si>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</si>
  <si>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</si>
  <si>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</si>
  <si>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</si>
  <si>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</si>
  <si>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</si>
  <si>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</si>
  <si>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</si>
  <si>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</si>
  <si>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</si>
  <si>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</si>
  <si>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</si>
  <si>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</si>
  <si>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</si>
  <si>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</si>
  <si>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</si>
  <si>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</si>
  <si>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</si>
  <si>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</si>
  <si>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</si>
  <si>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</si>
  <si>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</si>
  <si>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</si>
  <si>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</si>
  <si>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</si>
  <si>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</si>
  <si>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</si>
  <si>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</si>
  <si>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</si>
  <si>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</si>
  <si>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</si>
  <si>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</si>
  <si>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</si>
  <si>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</si>
  <si>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</si>
  <si>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</si>
  <si>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</si>
  <si>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</si>
  <si>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</si>
  <si>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</si>
  <si>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</si>
  <si>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</si>
  <si>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</si>
  <si>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</si>
  <si>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</si>
  <si>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</si>
  <si>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</si>
  <si>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</si>
  <si>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</si>
  <si>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</si>
  <si>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</si>
  <si>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</si>
  <si>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</si>
  <si>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</si>
  <si>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</si>
  <si>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</si>
  <si>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</si>
  <si>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</si>
  <si>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</si>
  <si>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0.95</t>
  </si>
  <si>
    <t>▲ 5.54</t>
  </si>
  <si>
    <t>▲ 5.77</t>
  </si>
  <si>
    <t>一般会計</t>
  </si>
  <si>
    <t>水道事業会計</t>
  </si>
  <si>
    <t>病院事業会計</t>
  </si>
  <si>
    <t>下水道事業会計</t>
  </si>
  <si>
    <t>国民健康保険特別会計</t>
  </si>
  <si>
    <t>工業用水道事業会計</t>
  </si>
  <si>
    <t>後期高齢者医療特別会計</t>
  </si>
  <si>
    <t>土地取得造成特別会計</t>
  </si>
  <si>
    <t>その他会計（赤字）</t>
  </si>
  <si>
    <t>その他会計（黒字）</t>
  </si>
  <si>
    <t>R02</t>
    <phoneticPr fontId="5"/>
  </si>
  <si>
    <t>R03</t>
    <phoneticPr fontId="5"/>
  </si>
  <si>
    <t>R04</t>
    <phoneticPr fontId="5"/>
  </si>
  <si>
    <t>R05</t>
    <phoneticPr fontId="5"/>
  </si>
  <si>
    <t>R06</t>
    <phoneticPr fontId="5"/>
  </si>
  <si>
    <t>-</t>
    <phoneticPr fontId="2"/>
  </si>
  <si>
    <t>愛媛県市町総合事務組合（退職手当事業特別会計）</t>
    <rPh sb="0" eb="3">
      <t>エヒメケン</t>
    </rPh>
    <rPh sb="3" eb="5">
      <t>シチョウ</t>
    </rPh>
    <rPh sb="5" eb="7">
      <t>ソウゴウ</t>
    </rPh>
    <rPh sb="7" eb="9">
      <t>ジム</t>
    </rPh>
    <rPh sb="9" eb="11">
      <t>クミアイ</t>
    </rPh>
    <rPh sb="12" eb="14">
      <t>タイショク</t>
    </rPh>
    <rPh sb="14" eb="16">
      <t>テアテ</t>
    </rPh>
    <rPh sb="16" eb="18">
      <t>ジギョウ</t>
    </rPh>
    <rPh sb="18" eb="20">
      <t>トクベツ</t>
    </rPh>
    <rPh sb="20" eb="22">
      <t>カイケイ</t>
    </rPh>
    <phoneticPr fontId="5"/>
  </si>
  <si>
    <t>愛媛県市町総合事務組合（消防補償事業特別会計）</t>
    <rPh sb="0" eb="3">
      <t>エヒメケン</t>
    </rPh>
    <rPh sb="3" eb="5">
      <t>シチョウ</t>
    </rPh>
    <rPh sb="5" eb="7">
      <t>ソウゴウ</t>
    </rPh>
    <rPh sb="7" eb="9">
      <t>ジム</t>
    </rPh>
    <rPh sb="9" eb="11">
      <t>クミアイ</t>
    </rPh>
    <rPh sb="12" eb="14">
      <t>ショウボウ</t>
    </rPh>
    <rPh sb="14" eb="16">
      <t>ホショウ</t>
    </rPh>
    <rPh sb="16" eb="18">
      <t>ジギョウ</t>
    </rPh>
    <rPh sb="18" eb="20">
      <t>トクベツ</t>
    </rPh>
    <rPh sb="20" eb="22">
      <t>カイケイ</t>
    </rPh>
    <phoneticPr fontId="5"/>
  </si>
  <si>
    <t>大洲・喜多衛生事務組合</t>
    <rPh sb="0" eb="2">
      <t>オオズ</t>
    </rPh>
    <rPh sb="3" eb="5">
      <t>キタ</t>
    </rPh>
    <rPh sb="5" eb="7">
      <t>エイセイ</t>
    </rPh>
    <rPh sb="7" eb="9">
      <t>ジム</t>
    </rPh>
    <rPh sb="9" eb="11">
      <t>クミアイ</t>
    </rPh>
    <phoneticPr fontId="5"/>
  </si>
  <si>
    <t>大洲喜多特別養護老人ホーム事務組合（一般会計）</t>
    <rPh sb="0" eb="2">
      <t>オオズ</t>
    </rPh>
    <rPh sb="2" eb="4">
      <t>キタ</t>
    </rPh>
    <rPh sb="4" eb="6">
      <t>トクベツ</t>
    </rPh>
    <rPh sb="6" eb="8">
      <t>ヨウゴ</t>
    </rPh>
    <rPh sb="8" eb="10">
      <t>ロウジン</t>
    </rPh>
    <rPh sb="13" eb="15">
      <t>ジム</t>
    </rPh>
    <rPh sb="15" eb="17">
      <t>クミアイ</t>
    </rPh>
    <rPh sb="18" eb="20">
      <t>イッパン</t>
    </rPh>
    <rPh sb="20" eb="22">
      <t>カイケイ</t>
    </rPh>
    <phoneticPr fontId="5"/>
  </si>
  <si>
    <t>大洲喜多特別養護老人ホーム事務組合（公営企業会計）</t>
    <rPh sb="0" eb="2">
      <t>オオズ</t>
    </rPh>
    <rPh sb="2" eb="4">
      <t>キタ</t>
    </rPh>
    <rPh sb="4" eb="6">
      <t>トクベツ</t>
    </rPh>
    <rPh sb="6" eb="8">
      <t>ヨウゴ</t>
    </rPh>
    <rPh sb="8" eb="10">
      <t>ロウジン</t>
    </rPh>
    <rPh sb="13" eb="15">
      <t>ジム</t>
    </rPh>
    <rPh sb="15" eb="17">
      <t>クミアイ</t>
    </rPh>
    <rPh sb="18" eb="20">
      <t>コウエイ</t>
    </rPh>
    <rPh sb="20" eb="22">
      <t>キギョウ</t>
    </rPh>
    <rPh sb="22" eb="24">
      <t>カイケイ</t>
    </rPh>
    <phoneticPr fontId="5"/>
  </si>
  <si>
    <t>大洲地区広域消防事務組合</t>
    <rPh sb="0" eb="2">
      <t>オオズ</t>
    </rPh>
    <rPh sb="2" eb="4">
      <t>チク</t>
    </rPh>
    <rPh sb="4" eb="6">
      <t>コウイキ</t>
    </rPh>
    <rPh sb="6" eb="8">
      <t>ショウボウ</t>
    </rPh>
    <rPh sb="8" eb="10">
      <t>ジム</t>
    </rPh>
    <rPh sb="10" eb="12">
      <t>クミアイ</t>
    </rPh>
    <phoneticPr fontId="5"/>
  </si>
  <si>
    <t>八幡浜・大洲地区広域市町村圏組合（一般会計）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5"/>
  </si>
  <si>
    <t>八幡浜・大洲地区広域市町村圏組合（八幡浜・大洲地方拠点都市対策室特別会計）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1">
      <t>タイサク</t>
    </rPh>
    <rPh sb="31" eb="32">
      <t>シツ</t>
    </rPh>
    <rPh sb="32" eb="34">
      <t>トクベツ</t>
    </rPh>
    <rPh sb="34" eb="36">
      <t>カイケイ</t>
    </rPh>
    <phoneticPr fontId="5"/>
  </si>
  <si>
    <t>八幡浜・大洲地区広域市町村圏組合（運動公園特別会計）</t>
    <rPh sb="0" eb="3">
      <t>ヤワタハマ</t>
    </rPh>
    <rPh sb="4" eb="6">
      <t>オオズ</t>
    </rPh>
    <rPh sb="6" eb="8">
      <t>チク</t>
    </rPh>
    <rPh sb="8" eb="10">
      <t>コウイキ</t>
    </rPh>
    <rPh sb="10" eb="13">
      <t>シチョウソン</t>
    </rPh>
    <rPh sb="13" eb="14">
      <t>ケン</t>
    </rPh>
    <rPh sb="14" eb="16">
      <t>クミアイ</t>
    </rPh>
    <rPh sb="17" eb="19">
      <t>ウンドウ</t>
    </rPh>
    <rPh sb="19" eb="21">
      <t>コウエン</t>
    </rPh>
    <rPh sb="21" eb="23">
      <t>トクベツ</t>
    </rPh>
    <rPh sb="23" eb="25">
      <t>カイケイ</t>
    </rPh>
    <phoneticPr fontId="5"/>
  </si>
  <si>
    <t>愛媛地方税滞納整理機構</t>
    <rPh sb="0" eb="2">
      <t>エヒメ</t>
    </rPh>
    <rPh sb="2" eb="5">
      <t>チホウゼイ</t>
    </rPh>
    <rPh sb="5" eb="7">
      <t>タイノウ</t>
    </rPh>
    <rPh sb="7" eb="9">
      <t>セイリ</t>
    </rPh>
    <rPh sb="9" eb="11">
      <t>キコウ</t>
    </rPh>
    <phoneticPr fontId="5"/>
  </si>
  <si>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5"/>
  </si>
  <si>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</si>
  <si>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青島海運有限会社</t>
    <rPh sb="0" eb="2">
      <t>アオシマ</t>
    </rPh>
    <rPh sb="2" eb="4">
      <t>カイウン</t>
    </rPh>
    <rPh sb="4" eb="6">
      <t>ユウゲン</t>
    </rPh>
    <rPh sb="6" eb="8">
      <t>カイシャ</t>
    </rPh>
    <phoneticPr fontId="2"/>
  </si>
  <si>
    <t>ひじかわ開発株式会社</t>
    <rPh sb="4" eb="6">
      <t>カイハツ</t>
    </rPh>
    <rPh sb="6" eb="8">
      <t>カブシキ</t>
    </rPh>
    <rPh sb="8" eb="10">
      <t>カイシャ</t>
    </rPh>
    <phoneticPr fontId="2"/>
  </si>
  <si>
    <t>株式会社清流の里ひじかわ</t>
    <rPh sb="0" eb="2">
      <t>カブシキ</t>
    </rPh>
    <rPh sb="2" eb="4">
      <t>カイシャ</t>
    </rPh>
    <rPh sb="4" eb="6">
      <t>セイリュウ</t>
    </rPh>
    <rPh sb="7" eb="8">
      <t>サト</t>
    </rPh>
    <phoneticPr fontId="2"/>
  </si>
  <si>
    <t>株式会社ゆうとぴあ河辺</t>
    <rPh sb="0" eb="2">
      <t>カブシキ</t>
    </rPh>
    <rPh sb="2" eb="4">
      <t>カイシャ</t>
    </rPh>
    <rPh sb="9" eb="11">
      <t>カワベ</t>
    </rPh>
    <phoneticPr fontId="2"/>
  </si>
  <si>
    <t>担い手公社河辺やまびこ有限会社</t>
    <rPh sb="0" eb="1">
      <t>ニナ</t>
    </rPh>
    <rPh sb="2" eb="3">
      <t>テ</t>
    </rPh>
    <rPh sb="3" eb="5">
      <t>コウシャ</t>
    </rPh>
    <rPh sb="5" eb="7">
      <t>カワベ</t>
    </rPh>
    <rPh sb="11" eb="13">
      <t>ユウゲン</t>
    </rPh>
    <rPh sb="13" eb="15">
      <t>カイシャ</t>
    </rPh>
    <phoneticPr fontId="2"/>
  </si>
  <si>
    <t>一般社団法人キタ・マネジメント</t>
    <rPh sb="0" eb="2">
      <t>イッパン</t>
    </rPh>
    <rPh sb="2" eb="4">
      <t>シャダン</t>
    </rPh>
    <rPh sb="4" eb="6">
      <t>ホウジン</t>
    </rPh>
    <phoneticPr fontId="2"/>
  </si>
  <si>
    <t>-</t>
    <phoneticPr fontId="2"/>
  </si>
  <si>
    <t>地域医療対策基金</t>
    <phoneticPr fontId="5"/>
  </si>
  <si>
    <t>地域振興基金</t>
    <phoneticPr fontId="5"/>
  </si>
  <si>
    <t>地域福祉基金</t>
    <phoneticPr fontId="5"/>
  </si>
  <si>
    <t>公共施設等整備基金</t>
    <phoneticPr fontId="5"/>
  </si>
  <si>
    <t>合併振興基金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</si>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</sst>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57D4-4EF4-932B-1178BA3E7C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124867</c:v>
                </c:pt>
                <c:pt idx="1">
                  <c:v>163137</c:v>
                </c:pt>
                <c:pt idx="2">
                  <c:v>117450</c:v>
                </c:pt>
                <c:pt idx="3">
                  <c:v>103970</c:v>
                </c:pt>
                <c:pt idx="4">
                  <c:v>123769</c:v>
                </c:pt>
              </c:numCache>
            </c:numRef>
          </c:val>
          <c:smooth val="0"/>
          <c:extLst>
            <c:ext xmlns:c16="http://schemas.microsoft.com/office/drawing/2014/chart" uri="{C3380CC4-5D6E-409C-BE32-E72D297353CC}">
              <c16:uniqueId val="{00000001-57D4-4EF4-932B-1178BA3E7C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15.29</c:v>
                </c:pt>
                <c:pt idx="1">
                  <c:v>23.7</c:v>
                </c:pt>
                <c:pt idx="2">
                  <c:v>19.86</c:v>
                </c:pt>
                <c:pt idx="3">
                  <c:v>14.18</c:v>
                </c:pt>
                <c:pt idx="4">
                  <c:v>11.07</c:v>
                </c:pt>
              </c:numCache>
            </c:numRef>
          </c:val>
          <c:extLst>
            <c:ext xmlns:c16="http://schemas.microsoft.com/office/drawing/2014/chart" uri="{C3380CC4-5D6E-409C-BE32-E72D297353CC}">
              <c16:uniqueId val="{00000000-72A5-4456-A579-DD7C8FF8B6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16.850000000000001</c:v>
                </c:pt>
                <c:pt idx="1">
                  <c:v>16.07</c:v>
                </c:pt>
                <c:pt idx="2">
                  <c:v>19.52</c:v>
                </c:pt>
                <c:pt idx="3">
                  <c:v>19.39</c:v>
                </c:pt>
                <c:pt idx="4">
                  <c:v>16.34</c:v>
                </c:pt>
              </c:numCache>
            </c:numRef>
          </c:val>
          <c:extLst>
            <c:ext xmlns:c16="http://schemas.microsoft.com/office/drawing/2014/chart" uri="{C3380CC4-5D6E-409C-BE32-E72D297353CC}">
              <c16:uniqueId val="{00000001-72A5-4456-A579-DD7C8FF8B6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2.59</c:v>
                </c:pt>
                <c:pt idx="1">
                  <c:v>9.6300000000000008</c:v>
                </c:pt>
                <c:pt idx="2">
                  <c:v>-0.95</c:v>
                </c:pt>
                <c:pt idx="3">
                  <c:v>-5.54</c:v>
                </c:pt>
                <c:pt idx="4">
                  <c:v>-5.77</c:v>
                </c:pt>
              </c:numCache>
            </c:numRef>
          </c:val>
          <c:smooth val="0"/>
          <c:extLst>
            <c:ext xmlns:c16="http://schemas.microsoft.com/office/drawing/2014/chart" uri="{C3380CC4-5D6E-409C-BE32-E72D297353CC}">
              <c16:uniqueId val="{00000002-72A5-4456-A579-DD7C8FF8B6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#N/A</c:v>
                </c:pt>
                <c:pt idx="3">
                  <c:v>0.48</c:v>
                </c:pt>
                <c:pt idx="4">
                  <c:v>#N/A</c:v>
                </c:pt>
                <c:pt idx="5">
                  <c:v>0.72</c:v>
                </c:pt>
                <c:pt idx="6">
                  <c:v>#N/A</c:v>
                </c:pt>
                <c:pt idx="7">
                  <c:v>0.3</c:v>
                </c:pt>
                <c:pt idx="8">
                  <c:v>#N/A</c:v>
                </c:pt>
                <c:pt idx="9">
                  <c:v>0</c:v>
                </c:pt>
              </c:numCache>
            </c:numRef>
          </c:val>
          <c:extLst>
            <c:ext xmlns:c16="http://schemas.microsoft.com/office/drawing/2014/chart" uri="{C3380CC4-5D6E-409C-BE32-E72D297353CC}">
              <c16:uniqueId val="{00000000-8775-4275-B8D8-4811BF90DF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75-4275-B8D8-4811BF90DF59}"/>
            </c:ext>
          </c:extLst>
        </c:ser>
        <c:ser>
          <c:idx val="2"/>
          <c:order val="2"/>
          <c:tx>
            <c:strRef>
              <c:f>データシート!$A$29</c:f>
              <c:strCache>
                <c:ptCount val="1"/>
                <c:pt idx="0">
                  <c:v>土地取得造成特別会計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775-4275-B8D8-4811BF90DF5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0.16</c:v>
                </c:pt>
                <c:pt idx="4">
                  <c:v>#N/A</c:v>
                </c:pt>
                <c:pt idx="5">
                  <c:v>0.18</c:v>
                </c:pt>
                <c:pt idx="6">
                  <c:v>#N/A</c:v>
                </c:pt>
                <c:pt idx="7">
                  <c:v>0.17</c:v>
                </c:pt>
                <c:pt idx="8">
                  <c:v>#N/A</c:v>
                </c:pt>
                <c:pt idx="9">
                  <c:v>0.22</c:v>
                </c:pt>
              </c:numCache>
            </c:numRef>
          </c:val>
          <c:extLst>
            <c:ext xmlns:c16="http://schemas.microsoft.com/office/drawing/2014/chart" uri="{C3380CC4-5D6E-409C-BE32-E72D297353CC}">
              <c16:uniqueId val="{00000003-8775-4275-B8D8-4811BF90DF59}"/>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0.83</c:v>
                </c:pt>
                <c:pt idx="2">
                  <c:v>#N/A</c:v>
                </c:pt>
                <c:pt idx="3">
                  <c:v>0.81</c:v>
                </c:pt>
                <c:pt idx="4">
                  <c:v>#N/A</c:v>
                </c:pt>
                <c:pt idx="5">
                  <c:v>0.83</c:v>
                </c:pt>
                <c:pt idx="6">
                  <c:v>#N/A</c:v>
                </c:pt>
                <c:pt idx="7">
                  <c:v>0.83</c:v>
                </c:pt>
                <c:pt idx="8">
                  <c:v>#N/A</c:v>
                </c:pt>
                <c:pt idx="9">
                  <c:v>0.92</c:v>
                </c:pt>
              </c:numCache>
            </c:numRef>
          </c:val>
          <c:extLst>
            <c:ext xmlns:c16="http://schemas.microsoft.com/office/drawing/2014/chart" uri="{C3380CC4-5D6E-409C-BE32-E72D297353CC}">
              <c16:uniqueId val="{00000004-8775-4275-B8D8-4811BF90DF5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2.0499999999999998</c:v>
                </c:pt>
                <c:pt idx="2">
                  <c:v>#N/A</c:v>
                </c:pt>
                <c:pt idx="3">
                  <c:v>1.79</c:v>
                </c:pt>
                <c:pt idx="4">
                  <c:v>#N/A</c:v>
                </c:pt>
                <c:pt idx="5">
                  <c:v>1.73</c:v>
                </c:pt>
                <c:pt idx="6">
                  <c:v>#N/A</c:v>
                </c:pt>
                <c:pt idx="7">
                  <c:v>1.28</c:v>
                </c:pt>
                <c:pt idx="8">
                  <c:v>#N/A</c:v>
                </c:pt>
                <c:pt idx="9">
                  <c:v>1.35</c:v>
                </c:pt>
              </c:numCache>
            </c:numRef>
          </c:val>
          <c:extLst>
            <c:ext xmlns:c16="http://schemas.microsoft.com/office/drawing/2014/chart" uri="{C3380CC4-5D6E-409C-BE32-E72D297353CC}">
              <c16:uniqueId val="{00000005-8775-4275-B8D8-4811BF90DF5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0.39</c:v>
                </c:pt>
                <c:pt idx="4">
                  <c:v>#N/A</c:v>
                </c:pt>
                <c:pt idx="5">
                  <c:v>0.91</c:v>
                </c:pt>
                <c:pt idx="6">
                  <c:v>#N/A</c:v>
                </c:pt>
                <c:pt idx="7">
                  <c:v>1.2</c:v>
                </c:pt>
                <c:pt idx="8">
                  <c:v>#N/A</c:v>
                </c:pt>
                <c:pt idx="9">
                  <c:v>1.66</c:v>
                </c:pt>
              </c:numCache>
            </c:numRef>
          </c:val>
          <c:extLst>
            <c:ext xmlns:c16="http://schemas.microsoft.com/office/drawing/2014/chart" uri="{C3380CC4-5D6E-409C-BE32-E72D297353CC}">
              <c16:uniqueId val="{00000006-8775-4275-B8D8-4811BF90DF5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7.63</c:v>
                </c:pt>
                <c:pt idx="2">
                  <c:v>#N/A</c:v>
                </c:pt>
                <c:pt idx="3">
                  <c:v>7</c:v>
                </c:pt>
                <c:pt idx="4">
                  <c:v>#N/A</c:v>
                </c:pt>
                <c:pt idx="5">
                  <c:v>5.77</c:v>
                </c:pt>
                <c:pt idx="6">
                  <c:v>#N/A</c:v>
                </c:pt>
                <c:pt idx="7">
                  <c:v>4.3</c:v>
                </c:pt>
                <c:pt idx="8">
                  <c:v>#N/A</c:v>
                </c:pt>
                <c:pt idx="9">
                  <c:v>3.29</c:v>
                </c:pt>
              </c:numCache>
            </c:numRef>
          </c:val>
          <c:extLst>
            <c:ext xmlns:c16="http://schemas.microsoft.com/office/drawing/2014/chart" uri="{C3380CC4-5D6E-409C-BE32-E72D297353CC}">
              <c16:uniqueId val="{00000007-8775-4275-B8D8-4811BF90DF5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5.05</c:v>
                </c:pt>
                <c:pt idx="2">
                  <c:v>#N/A</c:v>
                </c:pt>
                <c:pt idx="3">
                  <c:v>3.59</c:v>
                </c:pt>
                <c:pt idx="4">
                  <c:v>#N/A</c:v>
                </c:pt>
                <c:pt idx="5">
                  <c:v>3.3</c:v>
                </c:pt>
                <c:pt idx="6">
                  <c:v>#N/A</c:v>
                </c:pt>
                <c:pt idx="7">
                  <c:v>2.78</c:v>
                </c:pt>
                <c:pt idx="8">
                  <c:v>#N/A</c:v>
                </c:pt>
                <c:pt idx="9">
                  <c:v>4.74</c:v>
                </c:pt>
              </c:numCache>
            </c:numRef>
          </c:val>
          <c:extLst>
            <c:ext xmlns:c16="http://schemas.microsoft.com/office/drawing/2014/chart" uri="{C3380CC4-5D6E-409C-BE32-E72D297353CC}">
              <c16:uniqueId val="{00000008-8775-4275-B8D8-4811BF90DF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15.27</c:v>
                </c:pt>
                <c:pt idx="2">
                  <c:v>#N/A</c:v>
                </c:pt>
                <c:pt idx="3">
                  <c:v>23.68</c:v>
                </c:pt>
                <c:pt idx="4">
                  <c:v>#N/A</c:v>
                </c:pt>
                <c:pt idx="5">
                  <c:v>19.84</c:v>
                </c:pt>
                <c:pt idx="6">
                  <c:v>#N/A</c:v>
                </c:pt>
                <c:pt idx="7">
                  <c:v>14.17</c:v>
                </c:pt>
                <c:pt idx="8">
                  <c:v>#N/A</c:v>
                </c:pt>
                <c:pt idx="9">
                  <c:v>11.14</c:v>
                </c:pt>
              </c:numCache>
            </c:numRef>
          </c:val>
          <c:extLst>
            <c:ext xmlns:c16="http://schemas.microsoft.com/office/drawing/2014/chart" uri="{C3380CC4-5D6E-409C-BE32-E72D297353CC}">
              <c16:uniqueId val="{00000009-8775-4275-B8D8-4811BF90DF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2405</c:v>
                </c:pt>
                <c:pt idx="5">
                  <c:v>2572</c:v>
                </c:pt>
                <c:pt idx="8">
                  <c:v>2857</c:v>
                </c:pt>
                <c:pt idx="11">
                  <c:v>2988</c:v>
                </c:pt>
                <c:pt idx="14">
                  <c:v>2918</c:v>
                </c:pt>
              </c:numCache>
            </c:numRef>
          </c:val>
          <c:extLst>
            <c:ext xmlns:c16="http://schemas.microsoft.com/office/drawing/2014/chart" uri="{C3380CC4-5D6E-409C-BE32-E72D297353CC}">
              <c16:uniqueId val="{00000000-108A-436D-B1DA-9D593500DA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8A-436D-B1DA-9D593500DA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56</c:v>
                </c:pt>
                <c:pt idx="3">
                  <c:v>51</c:v>
                </c:pt>
                <c:pt idx="6">
                  <c:v>50</c:v>
                </c:pt>
                <c:pt idx="9">
                  <c:v>53</c:v>
                </c:pt>
                <c:pt idx="12">
                  <c:v>52</c:v>
                </c:pt>
              </c:numCache>
            </c:numRef>
          </c:val>
          <c:extLst>
            <c:ext xmlns:c16="http://schemas.microsoft.com/office/drawing/2014/chart" uri="{C3380CC4-5D6E-409C-BE32-E72D297353CC}">
              <c16:uniqueId val="{00000002-108A-436D-B1DA-9D593500DA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54</c:v>
                </c:pt>
                <c:pt idx="6">
                  <c:v>59</c:v>
                </c:pt>
                <c:pt idx="9">
                  <c:v>61</c:v>
                </c:pt>
                <c:pt idx="12">
                  <c:v>61</c:v>
                </c:pt>
              </c:numCache>
            </c:numRef>
          </c:val>
          <c:extLst>
            <c:ext xmlns:c16="http://schemas.microsoft.com/office/drawing/2014/chart" uri="{C3380CC4-5D6E-409C-BE32-E72D297353CC}">
              <c16:uniqueId val="{00000003-108A-436D-B1DA-9D593500DA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754</c:v>
                </c:pt>
                <c:pt idx="3">
                  <c:v>771</c:v>
                </c:pt>
                <c:pt idx="6">
                  <c:v>810</c:v>
                </c:pt>
                <c:pt idx="9">
                  <c:v>789</c:v>
                </c:pt>
                <c:pt idx="12">
                  <c:v>623</c:v>
                </c:pt>
              </c:numCache>
            </c:numRef>
          </c:val>
          <c:extLst>
            <c:ext xmlns:c16="http://schemas.microsoft.com/office/drawing/2014/chart" uri="{C3380CC4-5D6E-409C-BE32-E72D297353CC}">
              <c16:uniqueId val="{00000004-108A-436D-B1DA-9D593500DA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8A-436D-B1DA-9D593500DA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8A-436D-B1DA-9D593500DA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2443</c:v>
                </c:pt>
                <c:pt idx="3">
                  <c:v>2678</c:v>
                </c:pt>
                <c:pt idx="6">
                  <c:v>3012</c:v>
                </c:pt>
                <c:pt idx="9">
                  <c:v>3209</c:v>
                </c:pt>
                <c:pt idx="12">
                  <c:v>3184</c:v>
                </c:pt>
              </c:numCache>
            </c:numRef>
          </c:val>
          <c:extLst>
            <c:ext xmlns:c16="http://schemas.microsoft.com/office/drawing/2014/chart" uri="{C3380CC4-5D6E-409C-BE32-E72D297353CC}">
              <c16:uniqueId val="{00000007-108A-436D-B1DA-9D593500DA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889</c:v>
                </c:pt>
                <c:pt idx="2">
                  <c:v>#N/A</c:v>
                </c:pt>
                <c:pt idx="3">
                  <c:v>#N/A</c:v>
                </c:pt>
                <c:pt idx="4">
                  <c:v>982</c:v>
                </c:pt>
                <c:pt idx="5">
                  <c:v>#N/A</c:v>
                </c:pt>
                <c:pt idx="6">
                  <c:v>#N/A</c:v>
                </c:pt>
                <c:pt idx="7">
                  <c:v>1074</c:v>
                </c:pt>
                <c:pt idx="8">
                  <c:v>#N/A</c:v>
                </c:pt>
                <c:pt idx="9">
                  <c:v>#N/A</c:v>
                </c:pt>
                <c:pt idx="10">
                  <c:v>1124</c:v>
                </c:pt>
                <c:pt idx="11">
                  <c:v>#N/A</c:v>
                </c:pt>
                <c:pt idx="12">
                  <c:v>#N/A</c:v>
                </c:pt>
                <c:pt idx="13">
                  <c:v>1002</c:v>
                </c:pt>
                <c:pt idx="14">
                  <c:v>#N/A</c:v>
                </c:pt>
              </c:numCache>
            </c:numRef>
          </c:val>
          <c:smooth val="0"/>
          <c:extLst>
            <c:ext xmlns:c16="http://schemas.microsoft.com/office/drawing/2014/chart" uri="{C3380CC4-5D6E-409C-BE32-E72D297353CC}">
              <c16:uniqueId val="{00000008-108A-436D-B1DA-9D593500DA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28898</c:v>
                </c:pt>
                <c:pt idx="5">
                  <c:v>29873</c:v>
                </c:pt>
                <c:pt idx="8">
                  <c:v>29515</c:v>
                </c:pt>
                <c:pt idx="11">
                  <c:v>29114</c:v>
                </c:pt>
                <c:pt idx="14">
                  <c:v>29364</c:v>
                </c:pt>
              </c:numCache>
            </c:numRef>
          </c:val>
          <c:extLst>
            <c:ext xmlns:c16="http://schemas.microsoft.com/office/drawing/2014/chart" uri="{C3380CC4-5D6E-409C-BE32-E72D297353CC}">
              <c16:uniqueId val="{00000000-9CF0-42FF-A091-FA1DC21A6E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437</c:v>
                </c:pt>
                <c:pt idx="5">
                  <c:v>616</c:v>
                </c:pt>
                <c:pt idx="8">
                  <c:v>602</c:v>
                </c:pt>
                <c:pt idx="11">
                  <c:v>596</c:v>
                </c:pt>
                <c:pt idx="14">
                  <c:v>591</c:v>
                </c:pt>
              </c:numCache>
            </c:numRef>
          </c:val>
          <c:extLst>
            <c:ext xmlns:c16="http://schemas.microsoft.com/office/drawing/2014/chart" uri="{C3380CC4-5D6E-409C-BE32-E72D297353CC}">
              <c16:uniqueId val="{00000001-9CF0-42FF-A091-FA1DC21A6E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8112</c:v>
                </c:pt>
                <c:pt idx="5">
                  <c:v>8270</c:v>
                </c:pt>
                <c:pt idx="8">
                  <c:v>9227</c:v>
                </c:pt>
                <c:pt idx="11">
                  <c:v>9605</c:v>
                </c:pt>
                <c:pt idx="14">
                  <c:v>8986</c:v>
                </c:pt>
              </c:numCache>
            </c:numRef>
          </c:val>
          <c:extLst>
            <c:ext xmlns:c16="http://schemas.microsoft.com/office/drawing/2014/chart" uri="{C3380CC4-5D6E-409C-BE32-E72D297353CC}">
              <c16:uniqueId val="{00000002-9CF0-42FF-A091-FA1DC21A6E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F0-42FF-A091-FA1DC21A6E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F0-42FF-A091-FA1DC21A6E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F0-42FF-A091-FA1DC21A6E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3537</c:v>
                </c:pt>
                <c:pt idx="3">
                  <c:v>3382</c:v>
                </c:pt>
                <c:pt idx="6">
                  <c:v>3292</c:v>
                </c:pt>
                <c:pt idx="9">
                  <c:v>3152</c:v>
                </c:pt>
                <c:pt idx="12">
                  <c:v>3018</c:v>
                </c:pt>
              </c:numCache>
            </c:numRef>
          </c:val>
          <c:extLst>
            <c:ext xmlns:c16="http://schemas.microsoft.com/office/drawing/2014/chart" uri="{C3380CC4-5D6E-409C-BE32-E72D297353CC}">
              <c16:uniqueId val="{00000006-9CF0-42FF-A091-FA1DC21A6E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277</c:v>
                </c:pt>
                <c:pt idx="3">
                  <c:v>231</c:v>
                </c:pt>
                <c:pt idx="6">
                  <c:v>182</c:v>
                </c:pt>
                <c:pt idx="9">
                  <c:v>174</c:v>
                </c:pt>
                <c:pt idx="12">
                  <c:v>124</c:v>
                </c:pt>
              </c:numCache>
            </c:numRef>
          </c:val>
          <c:extLst>
            <c:ext xmlns:c16="http://schemas.microsoft.com/office/drawing/2014/chart" uri="{C3380CC4-5D6E-409C-BE32-E72D297353CC}">
              <c16:uniqueId val="{00000007-9CF0-42FF-A091-FA1DC21A6E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7639</c:v>
                </c:pt>
                <c:pt idx="3">
                  <c:v>7274</c:v>
                </c:pt>
                <c:pt idx="6">
                  <c:v>7357</c:v>
                </c:pt>
                <c:pt idx="9">
                  <c:v>7041</c:v>
                </c:pt>
                <c:pt idx="12">
                  <c:v>7087</c:v>
                </c:pt>
              </c:numCache>
            </c:numRef>
          </c:val>
          <c:extLst>
            <c:ext xmlns:c16="http://schemas.microsoft.com/office/drawing/2014/chart" uri="{C3380CC4-5D6E-409C-BE32-E72D297353CC}">
              <c16:uniqueId val="{00000008-9CF0-42FF-A091-FA1DC21A6E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194</c:v>
                </c:pt>
                <c:pt idx="3">
                  <c:v>307</c:v>
                </c:pt>
                <c:pt idx="6">
                  <c:v>306</c:v>
                </c:pt>
                <c:pt idx="9">
                  <c:v>267</c:v>
                </c:pt>
                <c:pt idx="12">
                  <c:v>228</c:v>
                </c:pt>
              </c:numCache>
            </c:numRef>
          </c:val>
          <c:extLst>
            <c:ext xmlns:c16="http://schemas.microsoft.com/office/drawing/2014/chart" uri="{C3380CC4-5D6E-409C-BE32-E72D297353CC}">
              <c16:uniqueId val="{00000009-9CF0-42FF-A091-FA1DC21A6E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31066</c:v>
                </c:pt>
                <c:pt idx="3">
                  <c:v>33029</c:v>
                </c:pt>
                <c:pt idx="6">
                  <c:v>33422</c:v>
                </c:pt>
                <c:pt idx="9">
                  <c:v>32976</c:v>
                </c:pt>
                <c:pt idx="12">
                  <c:v>33051</c:v>
                </c:pt>
              </c:numCache>
            </c:numRef>
          </c:val>
          <c:extLst>
            <c:ext xmlns:c16="http://schemas.microsoft.com/office/drawing/2014/chart" uri="{C3380CC4-5D6E-409C-BE32-E72D297353CC}">
              <c16:uniqueId val="{0000000A-9CF0-42FF-A091-FA1DC21A6E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5264</c:v>
                </c:pt>
                <c:pt idx="2">
                  <c:v>#N/A</c:v>
                </c:pt>
                <c:pt idx="3">
                  <c:v>#N/A</c:v>
                </c:pt>
                <c:pt idx="4">
                  <c:v>5463</c:v>
                </c:pt>
                <c:pt idx="5">
                  <c:v>#N/A</c:v>
                </c:pt>
                <c:pt idx="6">
                  <c:v>#N/A</c:v>
                </c:pt>
                <c:pt idx="7">
                  <c:v>5214</c:v>
                </c:pt>
                <c:pt idx="8">
                  <c:v>#N/A</c:v>
                </c:pt>
                <c:pt idx="9">
                  <c:v>#N/A</c:v>
                </c:pt>
                <c:pt idx="10">
                  <c:v>4295</c:v>
                </c:pt>
                <c:pt idx="11">
                  <c:v>#N/A</c:v>
                </c:pt>
                <c:pt idx="12">
                  <c:v>#N/A</c:v>
                </c:pt>
                <c:pt idx="13">
                  <c:v>4568</c:v>
                </c:pt>
                <c:pt idx="14">
                  <c:v>#N/A</c:v>
                </c:pt>
              </c:numCache>
            </c:numRef>
          </c:val>
          <c:smooth val="0"/>
          <c:extLst>
            <c:ext xmlns:c16="http://schemas.microsoft.com/office/drawing/2014/chart" uri="{C3380CC4-5D6E-409C-BE32-E72D297353CC}">
              <c16:uniqueId val="{0000000B-9CF0-42FF-A091-FA1DC21A6E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3025</c:v>
                </c:pt>
                <c:pt idx="1">
                  <c:v>3025</c:v>
                </c:pt>
                <c:pt idx="2">
                  <c:v>2578</c:v>
                </c:pt>
              </c:numCache>
            </c:numRef>
          </c:val>
          <c:extLst>
            <c:ext xmlns:c16="http://schemas.microsoft.com/office/drawing/2014/chart" uri="{C3380CC4-5D6E-409C-BE32-E72D297353CC}">
              <c16:uniqueId val="{00000000-EEED-45E7-8024-F0E30D2475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1233</c:v>
                </c:pt>
                <c:pt idx="1">
                  <c:v>1264</c:v>
                </c:pt>
                <c:pt idx="2">
                  <c:v>1270</c:v>
                </c:pt>
              </c:numCache>
            </c:numRef>
          </c:val>
          <c:extLst>
            <c:ext xmlns:c16="http://schemas.microsoft.com/office/drawing/2014/chart" uri="{C3380CC4-5D6E-409C-BE32-E72D297353CC}">
              <c16:uniqueId val="{00000001-EEED-45E7-8024-F0E30D2475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6331</c:v>
                </c:pt>
                <c:pt idx="1">
                  <c:v>6955</c:v>
                </c:pt>
                <c:pt idx="2">
                  <c:v>6491</c:v>
                </c:pt>
              </c:numCache>
            </c:numRef>
          </c:val>
          <c:extLst>
            <c:ext xmlns:c16="http://schemas.microsoft.com/office/drawing/2014/chart" uri="{C3380CC4-5D6E-409C-BE32-E72D297353CC}">
              <c16:uniqueId val="{00000002-EEED-45E7-8024-F0E30D2475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年度から中学校整備事業や公民館建設事業等に</a:t>
          </a:r>
          <a:r>
            <a:rPr kumimoji="1" lang="ja-JP" altLang="en-US" sz="1400">
              <a:solidFill>
                <a:sysClr val="windowText" lastClr="000000"/>
              </a:solidFill>
              <a:latin typeface="ＭＳ ゴシック" pitchFamily="49" charset="-128"/>
              <a:ea typeface="ＭＳ ゴシック" pitchFamily="49" charset="-128"/>
            </a:rPr>
            <a:t>係る地方債の元金償還が開始された一方、元利償還金等は前年度に償還が完了した地方債の影響により、全体としては減少している。</a:t>
          </a:r>
          <a:br>
            <a:rPr kumimoji="1" lang="en-US" altLang="ja-JP" sz="1400">
              <a:solidFill>
                <a:sysClr val="windowText" lastClr="000000"/>
              </a:solidFill>
              <a:latin typeface="ＭＳ ゴシック" pitchFamily="49" charset="-128"/>
              <a:ea typeface="ＭＳ ゴシック" pitchFamily="49" charset="-128"/>
            </a:rPr>
          </a:br>
          <a:r>
            <a:rPr kumimoji="1" lang="ja-JP" altLang="en-US" sz="1400">
              <a:solidFill>
                <a:sysClr val="windowText" lastClr="000000"/>
              </a:solidFill>
              <a:latin typeface="ＭＳ ゴシック" pitchFamily="49" charset="-128"/>
              <a:ea typeface="ＭＳ ゴシック" pitchFamily="49" charset="-128"/>
            </a:rPr>
            <a:t>　今後、複合公共施設整備事業や防災行政無線デジタル化整備事業等の元金償還が増加する</a:t>
          </a:r>
          <a:r>
            <a:rPr kumimoji="1" lang="ja-JP" altLang="en-US" sz="1400">
              <a:latin typeface="ＭＳ ゴシック" pitchFamily="49" charset="-128"/>
              <a:ea typeface="ＭＳ ゴシック" pitchFamily="49" charset="-128"/>
            </a:rPr>
            <a:t>見込みであるが、借入の抑制と平準化により、実質公債費比率の上昇抑制に努める。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なお、借入金利が上昇傾向にあることにも留意する。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満期一括償還地方債の償還財源としての積立は行っていない。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a:t>
          </a:r>
          <a:r>
            <a:rPr kumimoji="1" lang="ja-JP" altLang="en-US" sz="1400">
              <a:solidFill>
                <a:sysClr val="windowText" lastClr="000000"/>
              </a:solidFill>
              <a:latin typeface="ＭＳ ゴシック" pitchFamily="49" charset="-128"/>
              <a:ea typeface="ＭＳ ゴシック" pitchFamily="49" charset="-128"/>
            </a:rPr>
            <a:t>負担額の中で大きな割合を占める一般会計等に係る地方債の現在高は微増したものの、組合等積立金の増加により退職手当負担見込額が大きく減少したことから、将来負担額は減少している。</a:t>
          </a:r>
        </a:p>
        <a:p>
          <a:r>
            <a:rPr kumimoji="1" lang="ja-JP" altLang="en-US" sz="1400">
              <a:latin typeface="ＭＳ ゴシック" pitchFamily="49" charset="-128"/>
              <a:ea typeface="ＭＳ ゴシック" pitchFamily="49" charset="-128"/>
            </a:rPr>
            <a:t>　一方、充当可能財源等のうち充当可能基金は、財政調整基金や公共施設等整備基金の取崩しにより、前年度から減少している。</a:t>
          </a:r>
        </a:p>
        <a:p>
          <a:r>
            <a:rPr kumimoji="1" lang="ja-JP" altLang="en-US" sz="1400">
              <a:latin typeface="ＭＳ ゴシック" pitchFamily="49" charset="-128"/>
              <a:ea typeface="ＭＳ ゴシック" pitchFamily="49" charset="-128"/>
            </a:rPr>
            <a:t>　この結果、将来負担比率の分子は、将来負担額の減少を上回る充当可能財源の減少により、前年度に比べ増加している。</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将来負担比率については、今後も地方債残高の適正管理や基金の確保に努め、将来世代への負担軽減を図る。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愛媛県大洲市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主な増加要因として、地域振興に要する経費の財源として合併振興基金に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百万円、福祉活動の促進や快適な生活環境の形成に要する経費の財源として地域振興基金に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百万円を積み立てたことが挙げられる。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一方、主な減少要因として、公共施設等整備基金から市民文化会館建設用地取得やごみ焼却施設補修工事費等に充当するため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百万円、地域振興基金からふるさと納税寄附者の選択した政策メニューに応じた事業に充当するため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百万円、財政調整基金から財源不足への対応として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百万円を取り崩すなどしたことで、基金全体としては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人口減少による地方交付税等の歳入減や、市民文化会館建設事業等の大型事業及び公債費の増加に伴う歳出増が見込まれることから、基金を有効に活用し、健全な財政運営に努める。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合併振興基金：市民の連帯の強化及び地域振興に関する事業を推進する。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地域福祉基金：地域における高齢者等の福祉及び保健に関する事業を推進する。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地域医療対策基金：医療機能の強化、医師の確保等の地域医療に係る課題の解決を図る。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合併振興基金：基金運用利子及び合併特例債等を原資として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公共施設等整備基金：基金運用利子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百万円を積み立てた一方で、市民文化会館建設用地取得やごみ焼却施設設備補修工事等の財源として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地域振興基金：基金運用利子及びふるさと納税を原資として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百万円を積み立てた一方、寄付者の選択した政策メニュー（うかい観光活性化事業や、スクールバスの管理運行など）に応じた事業の財源として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市民文化会館建設事業等の大型事業を予定していることから、必要に応じて取り崩しを行う。その他の特定目的基金についても、各基金の目的に合った事業の財源として、必要に応じて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物価高や労務単価の上昇に対して、税収及び地方交付税等の伸びが伴わなかったことから、財源が不足し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物価高騰や労務単価の上昇等に伴う財政需要の増加に対応するため取り崩しを行っているが、今後も財政状況を踏まえつつ計画的な積立てを行い、標準財政規模の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％程度の残高の維持を目安として、安定的な財政運営に努める。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基金運用利子及び臨時財政対策債の元利償還に備えるため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月豪雨災害に係る市債の償還財源として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今後の市債償還に備え、財政状況や償還計画を踏まえながら計画的な積立を行うとともに、必要に応じて取り崩しを行い、基金残高の適正な管理に努める。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39,040
38,621
432.12
32,416,438
30,335,539
1,746,464
15,774,772
33,051,269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よる過疎化や高齢化の進行に加え、大きな税収を生み出す基幹産業が少ないことなどから、財政基盤が弱く自主財源が十分とは言えない状況にあり、財政力指数は類似団体平均を下回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今後も、経費全般の更なる削減を図るとともに、市税の徴収率向上や企業誘致の促進等により、自主財源の確保に努める。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市税は定額減税の影響により減収となったものの、地方消費税交付金や普通交付税の増加により経常一般財源は増加している。一方で、人事院勧告等による人件費の増加や、物価高騰の影響による委託料等の経常的経費の増加がこれを上回ったことから、経常収支比率は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今後も、公債費の抑制を図るとともに、人件費、補助金・負担金、委託料等の経常的支出の見直しを行い、経常収支比率の改善に努める。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105591</xdr:rowOff>
    </xdr:from>
    <xdr:to>
      <xdr:col>23</xdr:col>
      <xdr:colOff>133350</xdr:colOff>
      <xdr:row>61</xdr:row>
      <xdr:rowOff>153851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64041"/>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152944</xdr:rowOff>
    </xdr:from>
    <xdr:to>
      <xdr:col>19</xdr:col>
      <xdr:colOff>133350</xdr:colOff>
      <xdr:row>61</xdr:row>
      <xdr:rowOff>105591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3994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69306</xdr:rowOff>
    </xdr:from>
    <xdr:to>
      <xdr:col>15</xdr:col>
      <xdr:colOff>82550</xdr:colOff>
      <xdr:row>60</xdr:row>
      <xdr:rowOff>152944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84856"/>
          <a:ext cx="8890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69306</xdr:rowOff>
    </xdr:from>
    <xdr:to>
      <xdr:col>11</xdr:col>
      <xdr:colOff>31750</xdr:colOff>
      <xdr:row>60</xdr:row>
      <xdr:rowOff>108131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84856"/>
          <a:ext cx="889000" cy="2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103051</xdr:rowOff>
    </xdr:from>
    <xdr:to>
      <xdr:col>23</xdr:col>
      <xdr:colOff>184150</xdr:colOff>
      <xdr:row>62</xdr:row>
      <xdr:rowOff>33201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75128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3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54791</xdr:rowOff>
    </xdr:from>
    <xdr:to>
      <xdr:col>19</xdr:col>
      <xdr:colOff>184150</xdr:colOff>
      <xdr:row>61</xdr:row>
      <xdr:rowOff>156391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141168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99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102144</xdr:rowOff>
    </xdr:from>
    <xdr:to>
      <xdr:col>15</xdr:col>
      <xdr:colOff>133350</xdr:colOff>
      <xdr:row>61</xdr:row>
      <xdr:rowOff>32294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17071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18506</xdr:rowOff>
    </xdr:from>
    <xdr:to>
      <xdr:col>11</xdr:col>
      <xdr:colOff>82550</xdr:colOff>
      <xdr:row>59</xdr:row>
      <xdr:rowOff>120106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130283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57331</xdr:rowOff>
    </xdr:from>
    <xdr:to>
      <xdr:col>7</xdr:col>
      <xdr:colOff>31750</xdr:colOff>
      <xdr:row>60</xdr:row>
      <xdr:rowOff>158931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143708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baseline="0">
              <a:latin typeface="ＭＳ Ｐゴシック" panose="020B0600070205080204" pitchFamily="50" charset="-128"/>
              <a:ea typeface="ＭＳ Ｐゴシック" panose="020B0600070205080204" pitchFamily="50" charset="-128"/>
            </a:rPr>
            <a:t>　</a:t>
          </a:r>
          <a:r>
            <a:rPr kumimoji="1" lang="ja-JP" altLang="en-US" sz="1300" b="0">
              <a:latin typeface="ＭＳ Ｐゴシック" panose="020B0600070205080204" pitchFamily="50" charset="-128"/>
              <a:ea typeface="ＭＳ Ｐゴシック" panose="020B0600070205080204" pitchFamily="50" charset="-128"/>
            </a:rPr>
            <a:t>ここ数年は類似団体平均をわずかに下回る水準で推移していたが、令和</a:t>
          </a:r>
          <a:r>
            <a:rPr kumimoji="1" lang="en-US" altLang="ja-JP" sz="1300" b="0">
              <a:latin typeface="ＭＳ Ｐゴシック" panose="020B0600070205080204" pitchFamily="50" charset="-128"/>
              <a:ea typeface="ＭＳ Ｐゴシック" panose="020B0600070205080204" pitchFamily="50" charset="-128"/>
            </a:rPr>
            <a:t>6</a:t>
          </a:r>
          <a:r>
            <a:rPr kumimoji="1" lang="ja-JP" altLang="en-US" sz="1300" b="0">
              <a:latin typeface="ＭＳ Ｐゴシック" panose="020B0600070205080204" pitchFamily="50" charset="-128"/>
              <a:ea typeface="ＭＳ Ｐゴシック" panose="020B0600070205080204" pitchFamily="50" charset="-128"/>
            </a:rPr>
            <a:t>年度は物価高騰等の影響による委託料の増加などにより、類似団体平均を上回る結果となった。</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　本市は公共施設等の保有資産が多く、維持管理経費が高い傾向にある。人口減少による利用需要の変化や市町村合併に伴う施設機能の重複等を踏まえ、総合的かつ計画的な管理を進める必要がある。</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　今後も公共施設の整理・統廃合や複合化を検討し、維持管理経費の削減を図る。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46227</xdr:rowOff>
    </xdr:from>
    <xdr:to>
      <xdr:col>23</xdr:col>
      <xdr:colOff>133350</xdr:colOff>
      <xdr:row>81</xdr:row>
      <xdr:rowOff>53860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3677"/>
          <a:ext cx="8382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44790</xdr:rowOff>
    </xdr:from>
    <xdr:to>
      <xdr:col>19</xdr:col>
      <xdr:colOff>133350</xdr:colOff>
      <xdr:row>81</xdr:row>
      <xdr:rowOff>46227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2240"/>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42388</xdr:rowOff>
    </xdr:from>
    <xdr:to>
      <xdr:col>15</xdr:col>
      <xdr:colOff>82550</xdr:colOff>
      <xdr:row>81</xdr:row>
      <xdr:rowOff>44790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9838"/>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41875</xdr:rowOff>
    </xdr:from>
    <xdr:to>
      <xdr:col>11</xdr:col>
      <xdr:colOff>31750</xdr:colOff>
      <xdr:row>81</xdr:row>
      <xdr:rowOff>42388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9325"/>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3060</xdr:rowOff>
    </xdr:from>
    <xdr:to>
      <xdr:col>23</xdr:col>
      <xdr:colOff>184150</xdr:colOff>
      <xdr:row>81</xdr:row>
      <xdr:rowOff>104660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51337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166877</xdr:rowOff>
    </xdr:from>
    <xdr:to>
      <xdr:col>19</xdr:col>
      <xdr:colOff>184150</xdr:colOff>
      <xdr:row>81</xdr:row>
      <xdr:rowOff>97027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107204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51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165440</xdr:rowOff>
    </xdr:from>
    <xdr:to>
      <xdr:col>15</xdr:col>
      <xdr:colOff>133350</xdr:colOff>
      <xdr:row>81</xdr:row>
      <xdr:rowOff>95590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105767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5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163038</xdr:rowOff>
    </xdr:from>
    <xdr:to>
      <xdr:col>11</xdr:col>
      <xdr:colOff>82550</xdr:colOff>
      <xdr:row>81</xdr:row>
      <xdr:rowOff>93188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103365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162525</xdr:rowOff>
    </xdr:from>
    <xdr:to>
      <xdr:col>7</xdr:col>
      <xdr:colOff>31750</xdr:colOff>
      <xdr:row>81</xdr:row>
      <xdr:rowOff>92675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77452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類似団体平均及び全国市平均と比較して低い水準で推移している。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今後も引き続き、人事評価制度の適切な運用等により、給与水準の適正化に努める。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63500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1051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46264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0534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63500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0534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11793</xdr:rowOff>
    </xdr:from>
    <xdr:to>
      <xdr:col>68</xdr:col>
      <xdr:colOff>152400</xdr:colOff>
      <xdr:row>82</xdr:row>
      <xdr:rowOff>63500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0706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132443</xdr:rowOff>
    </xdr:from>
    <xdr:to>
      <xdr:col>64</xdr:col>
      <xdr:colOff>152400</xdr:colOff>
      <xdr:row>82</xdr:row>
      <xdr:rowOff>62593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72770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定員適正化計画等に基づき適正な定員管理に努めており、人口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今後も住民サービスの低下を招かないよう留意しつつ、業務の効率化や事務事業の見直しを進めながら、適正な定員管理に努める。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5969</xdr:rowOff>
    </xdr:from>
    <xdr:to>
      <xdr:col>81</xdr:col>
      <xdr:colOff>44450</xdr:colOff>
      <xdr:row>61</xdr:row>
      <xdr:rowOff>24469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64419"/>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161332</xdr:rowOff>
    </xdr:from>
    <xdr:to>
      <xdr:col>77</xdr:col>
      <xdr:colOff>44450</xdr:colOff>
      <xdr:row>61</xdr:row>
      <xdr:rowOff>5969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4833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161332</xdr:rowOff>
    </xdr:from>
    <xdr:to>
      <xdr:col>72</xdr:col>
      <xdr:colOff>203200</xdr:colOff>
      <xdr:row>60</xdr:row>
      <xdr:rowOff>166158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4483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151681</xdr:rowOff>
    </xdr:from>
    <xdr:to>
      <xdr:col>68</xdr:col>
      <xdr:colOff>152400</xdr:colOff>
      <xdr:row>60</xdr:row>
      <xdr:rowOff>166158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38681"/>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145119</xdr:rowOff>
    </xdr:from>
    <xdr:to>
      <xdr:col>81</xdr:col>
      <xdr:colOff>95250</xdr:colOff>
      <xdr:row>61</xdr:row>
      <xdr:rowOff>75269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117196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0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126619</xdr:rowOff>
    </xdr:from>
    <xdr:to>
      <xdr:col>77</xdr:col>
      <xdr:colOff>95250</xdr:colOff>
      <xdr:row>61</xdr:row>
      <xdr:rowOff>56769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41546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499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110532</xdr:rowOff>
    </xdr:from>
    <xdr:to>
      <xdr:col>73</xdr:col>
      <xdr:colOff>44450</xdr:colOff>
      <xdr:row>61</xdr:row>
      <xdr:rowOff>40682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115358</xdr:rowOff>
    </xdr:from>
    <xdr:to>
      <xdr:col>68</xdr:col>
      <xdr:colOff>203200</xdr:colOff>
      <xdr:row>61</xdr:row>
      <xdr:rowOff>45508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30285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100881</xdr:rowOff>
    </xdr:from>
    <xdr:to>
      <xdr:col>64</xdr:col>
      <xdr:colOff>152400</xdr:colOff>
      <xdr:row>61</xdr:row>
      <xdr:rowOff>31031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8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15808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7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単年度の数値は低下しているものの、実質公債費比率（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か年平均）は、中学校整備事業や公民館建設事業等に係る地方債の元金償還開始に伴い公債費負担が増加したため、前年度から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今後、市民文化会館建設事業等の大型事業を予定しているが、借入の抑制と平準化を図ることで、実質公債費比率の上昇の抑制に努める。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1905</xdr:rowOff>
    </xdr:from>
    <xdr:to>
      <xdr:col>81</xdr:col>
      <xdr:colOff>44450</xdr:colOff>
      <xdr:row>37</xdr:row>
      <xdr:rowOff>3916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4555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37</xdr:row>
      <xdr:rowOff>1905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3349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161290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2343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151236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23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124566</xdr:rowOff>
    </xdr:from>
    <xdr:to>
      <xdr:col>81</xdr:col>
      <xdr:colOff>95250</xdr:colOff>
      <xdr:row>37</xdr:row>
      <xdr:rowOff>54716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141093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122555</xdr:rowOff>
    </xdr:from>
    <xdr:to>
      <xdr:col>77</xdr:col>
      <xdr:colOff>95250</xdr:colOff>
      <xdr:row>37</xdr:row>
      <xdr:rowOff>52705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62882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6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110490</xdr:rowOff>
    </xdr:from>
    <xdr:to>
      <xdr:col>73</xdr:col>
      <xdr:colOff>44450</xdr:colOff>
      <xdr:row>37</xdr:row>
      <xdr:rowOff>40640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50817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100436</xdr:rowOff>
    </xdr:from>
    <xdr:to>
      <xdr:col>64</xdr:col>
      <xdr:colOff>152400</xdr:colOff>
      <xdr:row>37</xdr:row>
      <xdr:rowOff>30586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ポイント上昇した。組合等積立金の増加により退職手当負担見込額が減少し、将来負担額が減少した。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また、財政調整基金や公共施設等整備基金の取り崩しにより充当可能財源等が減少した。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その結果、将来負担額は減少したものの、充当可能財源等の減少額がこれを上回ったことから、将来負担比率の分子は前年度と比較して増加した。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依然として類似団体平均を大きく上回る状況にあることから、地方債発行の抑制や基金残高の確保に努め、将来負担の軽減を図る。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83256</xdr:rowOff>
    </xdr:from>
    <xdr:to>
      <xdr:col>81</xdr:col>
      <xdr:colOff>44450</xdr:colOff>
      <xdr:row>16</xdr:row>
      <xdr:rowOff>102023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826456"/>
          <a:ext cx="8382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83256</xdr:rowOff>
    </xdr:from>
    <xdr:to>
      <xdr:col>77</xdr:col>
      <xdr:colOff>44450</xdr:colOff>
      <xdr:row>17</xdr:row>
      <xdr:rowOff>8325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26456"/>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8325</xdr:rowOff>
    </xdr:from>
    <xdr:to>
      <xdr:col>72</xdr:col>
      <xdr:colOff>203200</xdr:colOff>
      <xdr:row>17</xdr:row>
      <xdr:rowOff>12347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2297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12347</xdr:rowOff>
    </xdr:from>
    <xdr:to>
      <xdr:col>68</xdr:col>
      <xdr:colOff>152400</xdr:colOff>
      <xdr:row>17</xdr:row>
      <xdr:rowOff>15028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26997"/>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51223</xdr:rowOff>
    </xdr:from>
    <xdr:to>
      <xdr:col>81</xdr:col>
      <xdr:colOff>95250</xdr:colOff>
      <xdr:row>16</xdr:row>
      <xdr:rowOff>152823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23300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6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32456</xdr:rowOff>
    </xdr:from>
    <xdr:to>
      <xdr:col>77</xdr:col>
      <xdr:colOff>95250</xdr:colOff>
      <xdr:row>16</xdr:row>
      <xdr:rowOff>134056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118833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6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128975</xdr:rowOff>
    </xdr:from>
    <xdr:to>
      <xdr:col>73</xdr:col>
      <xdr:colOff>44450</xdr:colOff>
      <xdr:row>17</xdr:row>
      <xdr:rowOff>59125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43902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5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132997</xdr:rowOff>
    </xdr:from>
    <xdr:to>
      <xdr:col>68</xdr:col>
      <xdr:colOff>203200</xdr:colOff>
      <xdr:row>17</xdr:row>
      <xdr:rowOff>63147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47924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135678</xdr:rowOff>
    </xdr:from>
    <xdr:to>
      <xdr:col>64</xdr:col>
      <xdr:colOff>152400</xdr:colOff>
      <xdr:row>17</xdr:row>
      <xdr:rowOff>65828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50605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39,040
38,621
432.12
32,416,438
30,335,539
1,746,464
15,774,772
33,051,269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ポイント上昇した。人事院及び県人事委員会勧告に準じた期末勤勉手当や職員給与の改定による増加が主な要因である。</a:t>
          </a:r>
        </a:p>
        <a:p>
          <a:r>
            <a:rPr kumimoji="1" lang="ja-JP" altLang="en-US" sz="1300">
              <a:latin typeface="ＭＳ Ｐゴシック" panose="020B0600070205080204" pitchFamily="50" charset="-128"/>
              <a:ea typeface="ＭＳ Ｐゴシック" panose="020B0600070205080204" pitchFamily="50" charset="-128"/>
            </a:rPr>
            <a:t>　今後も給与水準や職員数の適正な管理に取り組み、人件費の抑制に努める。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60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147574</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912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147574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97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38</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978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11701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96774</xdr:rowOff>
    </xdr:from>
    <xdr:to>
      <xdr:col>15</xdr:col>
      <xdr:colOff>149225</xdr:colOff>
      <xdr:row>38</xdr:row>
      <xdr:rowOff>26924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11701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ポイント上昇した。ごみ収集委託料やセキュリティ強化対策に係るシステム賃借料が増加したことによる。</a:t>
          </a:r>
        </a:p>
        <a:p>
          <a:r>
            <a:rPr kumimoji="1" lang="ja-JP" altLang="en-US" sz="1300">
              <a:latin typeface="ＭＳ Ｐゴシック" panose="020B0600070205080204" pitchFamily="50" charset="-128"/>
              <a:ea typeface="ＭＳ Ｐゴシック" panose="020B0600070205080204" pitchFamily="50" charset="-128"/>
            </a:rPr>
            <a:t>　物価高騰が続いていることから、必要経費を適切に見積もり、コスト削減に努める。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18</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073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07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00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006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ポイント上昇した。児童手当の増加があった一方、生活保護費の減少などもあり、全体としては前年度と概ね同じ比率で推移している。</a:t>
          </a:r>
        </a:p>
        <a:p>
          <a:r>
            <a:rPr kumimoji="1" lang="ja-JP" altLang="en-US" sz="1300">
              <a:latin typeface="ＭＳ Ｐゴシック" panose="020B0600070205080204" pitchFamily="50" charset="-128"/>
              <a:ea typeface="ＭＳ Ｐゴシック" panose="020B0600070205080204" pitchFamily="50" charset="-128"/>
            </a:rPr>
            <a:t>　今後も社会保障・生活支援に係る支出を適正に管理し、扶助費負担の平準化に努める。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35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34472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37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70049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主に特別会計への繰出金であるが、類似団体平均と比較して低い水準で推移している。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今後も特別会計における経費削減や料金等の適正化を図り、普通会計の負担が増加しないように努める。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0</xdr:rowOff>
    </xdr:from>
    <xdr:to>
      <xdr:col>82</xdr:col>
      <xdr:colOff>107950</xdr:colOff>
      <xdr:row>56</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158750</xdr:rowOff>
    </xdr:from>
    <xdr:to>
      <xdr:col>78</xdr:col>
      <xdr:colOff>69850</xdr:colOff>
      <xdr:row>56</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95250</xdr:rowOff>
    </xdr:from>
    <xdr:to>
      <xdr:col>73</xdr:col>
      <xdr:colOff>180975</xdr:colOff>
      <xdr:row>55</xdr:row>
      <xdr:rowOff>158750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25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95250</xdr:rowOff>
    </xdr:from>
    <xdr:to>
      <xdr:col>69</xdr:col>
      <xdr:colOff>92075</xdr:colOff>
      <xdr:row>56</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25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137177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120650</xdr:rowOff>
    </xdr:from>
    <xdr:to>
      <xdr:col>78</xdr:col>
      <xdr:colOff>120650</xdr:colOff>
      <xdr:row>56</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107950</xdr:rowOff>
    </xdr:from>
    <xdr:to>
      <xdr:col>74</xdr:col>
      <xdr:colOff>31750</xdr:colOff>
      <xdr:row>56</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44450</xdr:rowOff>
    </xdr:from>
    <xdr:to>
      <xdr:col>69</xdr:col>
      <xdr:colOff>142875</xdr:colOff>
      <xdr:row>55</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ポイント低下したものの、一部事務組合及び市立病院への負担金が多額であることから、類似団体平均と比べて高い比率で推移している。</a:t>
          </a:r>
        </a:p>
        <a:p>
          <a:r>
            <a:rPr kumimoji="1" lang="ja-JP" altLang="en-US" sz="1300">
              <a:latin typeface="ＭＳ Ｐゴシック" panose="020B0600070205080204" pitchFamily="50" charset="-128"/>
              <a:ea typeface="ＭＳ Ｐゴシック" panose="020B0600070205080204" pitchFamily="50" charset="-128"/>
            </a:rPr>
            <a:t>　今後は、各種団体において経営改善を行い、補助金の縮小や廃止も含めた見直しを図る。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317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31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88138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ポイント低下した。中学校整備事業や公民館建設事業等に係る地方債の元金償還が開始された一方、前年度に完了した地方債の元利償還の減少が上回ったことによる。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今後は、借入金利の上昇に留意しつつ、公債費の適正管理に努め、財政運営の安定化を図る。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26035</xdr:rowOff>
    </xdr:from>
    <xdr:to>
      <xdr:col>24</xdr:col>
      <xdr:colOff>25400</xdr:colOff>
      <xdr:row>75</xdr:row>
      <xdr:rowOff>37465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47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xdr:rowOff>
    </xdr:from>
    <xdr:to>
      <xdr:col>19</xdr:col>
      <xdr:colOff>187325</xdr:colOff>
      <xdr:row>75</xdr:row>
      <xdr:rowOff>37465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73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136525</xdr:rowOff>
    </xdr:from>
    <xdr:to>
      <xdr:col>15</xdr:col>
      <xdr:colOff>98425</xdr:colOff>
      <xdr:row>75</xdr:row>
      <xdr:rowOff>14605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23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136525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14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146685</xdr:rowOff>
    </xdr:from>
    <xdr:to>
      <xdr:col>24</xdr:col>
      <xdr:colOff>76200</xdr:colOff>
      <xdr:row>75</xdr:row>
      <xdr:rowOff>76835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118762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158115</xdr:rowOff>
    </xdr:from>
    <xdr:to>
      <xdr:col>20</xdr:col>
      <xdr:colOff>38100</xdr:colOff>
      <xdr:row>75</xdr:row>
      <xdr:rowOff>88265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73042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31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135255</xdr:rowOff>
    </xdr:from>
    <xdr:to>
      <xdr:col>15</xdr:col>
      <xdr:colOff>149225</xdr:colOff>
      <xdr:row>75</xdr:row>
      <xdr:rowOff>65405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85725</xdr:rowOff>
    </xdr:from>
    <xdr:to>
      <xdr:col>11</xdr:col>
      <xdr:colOff>60325</xdr:colOff>
      <xdr:row>75</xdr:row>
      <xdr:rowOff>15875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26052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人事院勧告等による人件費の増加や、物価高騰に伴う物件費（委託料及び賃貸借）の増加が主な要因である。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今後は、実施事業の選択や事業内容の見直し等により経常的経費の削減に努め、財政健全化を図る。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086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78</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98932"/>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77</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7947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78</xdr:row>
      <xdr:rowOff>8128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7947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21520</xdr:rowOff>
    </xdr:from>
    <xdr:to>
      <xdr:col>29</xdr:col>
      <xdr:colOff>127000</xdr:colOff>
      <xdr:row>16</xdr:row>
      <xdr:rowOff>76432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40895"/>
          <a:ext cx="647700" cy="226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76432</xdr:rowOff>
    </xdr:from>
    <xdr:to>
      <xdr:col>26</xdr:col>
      <xdr:colOff>50800</xdr:colOff>
      <xdr:row>16</xdr:row>
      <xdr:rowOff>154775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67257"/>
          <a:ext cx="698500" cy="78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154775</xdr:rowOff>
    </xdr:from>
    <xdr:to>
      <xdr:col>22</xdr:col>
      <xdr:colOff>114300</xdr:colOff>
      <xdr:row>17</xdr:row>
      <xdr:rowOff>5090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45600"/>
          <a:ext cx="698500" cy="21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161423</xdr:rowOff>
    </xdr:from>
    <xdr:to>
      <xdr:col>18</xdr:col>
      <xdr:colOff>177800</xdr:colOff>
      <xdr:row>17</xdr:row>
      <xdr:rowOff>5090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952248"/>
          <a:ext cx="698500" cy="15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142170</xdr:rowOff>
    </xdr:from>
    <xdr:to>
      <xdr:col>29</xdr:col>
      <xdr:colOff>177800</xdr:colOff>
      <xdr:row>15</xdr:row>
      <xdr:rowOff>72320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90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158697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3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25632</xdr:rowOff>
    </xdr:from>
    <xdr:to>
      <xdr:col>26</xdr:col>
      <xdr:colOff>101600</xdr:colOff>
      <xdr:row>16</xdr:row>
      <xdr:rowOff>127232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16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137409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85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103975</xdr:rowOff>
    </xdr:from>
    <xdr:to>
      <xdr:col>22</xdr:col>
      <xdr:colOff>165100</xdr:colOff>
      <xdr:row>17</xdr:row>
      <xdr:rowOff>34125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9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44302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125740</xdr:rowOff>
    </xdr:from>
    <xdr:to>
      <xdr:col>19</xdr:col>
      <xdr:colOff>38100</xdr:colOff>
      <xdr:row>17</xdr:row>
      <xdr:rowOff>55890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1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66067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8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110623</xdr:rowOff>
    </xdr:from>
    <xdr:to>
      <xdr:col>15</xdr:col>
      <xdr:colOff>101600</xdr:colOff>
      <xdr:row>17</xdr:row>
      <xdr:rowOff>40773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01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50950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51274</xdr:rowOff>
    </xdr:from>
    <xdr:to>
      <xdr:col>29</xdr:col>
      <xdr:colOff>127000</xdr:colOff>
      <xdr:row>38</xdr:row>
      <xdr:rowOff>59445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18874"/>
          <a:ext cx="647700" cy="8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51274</xdr:rowOff>
    </xdr:from>
    <xdr:to>
      <xdr:col>26</xdr:col>
      <xdr:colOff>50800</xdr:colOff>
      <xdr:row>38</xdr:row>
      <xdr:rowOff>56814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18874"/>
          <a:ext cx="698500" cy="5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56814</xdr:rowOff>
    </xdr:from>
    <xdr:to>
      <xdr:col>22</xdr:col>
      <xdr:colOff>114300</xdr:colOff>
      <xdr:row>38</xdr:row>
      <xdr:rowOff>65709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4414"/>
          <a:ext cx="698500" cy="8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65709</xdr:rowOff>
    </xdr:from>
    <xdr:to>
      <xdr:col>18</xdr:col>
      <xdr:colOff>177800</xdr:colOff>
      <xdr:row>38</xdr:row>
      <xdr:rowOff>74230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33309"/>
          <a:ext cx="698500" cy="8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8645</xdr:rowOff>
    </xdr:from>
    <xdr:to>
      <xdr:col>29</xdr:col>
      <xdr:colOff>177800</xdr:colOff>
      <xdr:row>38</xdr:row>
      <xdr:rowOff>110245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323622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474</xdr:rowOff>
    </xdr:from>
    <xdr:to>
      <xdr:col>26</xdr:col>
      <xdr:colOff>101600</xdr:colOff>
      <xdr:row>38</xdr:row>
      <xdr:rowOff>102074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8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112251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3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6014</xdr:rowOff>
    </xdr:from>
    <xdr:to>
      <xdr:col>22</xdr:col>
      <xdr:colOff>165100</xdr:colOff>
      <xdr:row>38</xdr:row>
      <xdr:rowOff>107614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92391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14909</xdr:rowOff>
    </xdr:from>
    <xdr:to>
      <xdr:col>19</xdr:col>
      <xdr:colOff>38100</xdr:colOff>
      <xdr:row>38</xdr:row>
      <xdr:rowOff>116509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2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101286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23430</xdr:rowOff>
    </xdr:from>
    <xdr:to>
      <xdr:col>15</xdr:col>
      <xdr:colOff>101600</xdr:colOff>
      <xdr:row>38</xdr:row>
      <xdr:rowOff>125030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91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109807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7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39,040
38,621
432.12
32,416,438
30,335,539
1,746,464
15,774,772
33,051,269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43155</xdr:rowOff>
    </xdr:from>
    <xdr:to>
      <xdr:col>24</xdr:col>
      <xdr:colOff>63500</xdr:colOff>
      <xdr:row>35</xdr:row>
      <xdr:rowOff>61747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72455"/>
          <a:ext cx="838200" cy="19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61747</xdr:rowOff>
    </xdr:from>
    <xdr:to>
      <xdr:col>19</xdr:col>
      <xdr:colOff>177800</xdr:colOff>
      <xdr:row>35</xdr:row>
      <xdr:rowOff>140179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62497"/>
          <a:ext cx="889000" cy="7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140179</xdr:rowOff>
    </xdr:from>
    <xdr:to>
      <xdr:col>15</xdr:col>
      <xdr:colOff>50800</xdr:colOff>
      <xdr:row>35</xdr:row>
      <xdr:rowOff>165467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40929"/>
          <a:ext cx="889000" cy="2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138448</xdr:rowOff>
    </xdr:from>
    <xdr:to>
      <xdr:col>10</xdr:col>
      <xdr:colOff>114300</xdr:colOff>
      <xdr:row>35</xdr:row>
      <xdr:rowOff>165467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39198"/>
          <a:ext cx="889000" cy="2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163805</xdr:rowOff>
    </xdr:from>
    <xdr:to>
      <xdr:col>24</xdr:col>
      <xdr:colOff>114300</xdr:colOff>
      <xdr:row>34</xdr:row>
      <xdr:rowOff>93955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15232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10947</xdr:rowOff>
    </xdr:from>
    <xdr:to>
      <xdr:col>20</xdr:col>
      <xdr:colOff>38100</xdr:colOff>
      <xdr:row>35</xdr:row>
      <xdr:rowOff>112547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129074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8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89379</xdr:rowOff>
    </xdr:from>
    <xdr:to>
      <xdr:col>15</xdr:col>
      <xdr:colOff>101600</xdr:colOff>
      <xdr:row>36</xdr:row>
      <xdr:rowOff>19529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36056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6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114667</xdr:rowOff>
    </xdr:from>
    <xdr:to>
      <xdr:col>10</xdr:col>
      <xdr:colOff>165100</xdr:colOff>
      <xdr:row>36</xdr:row>
      <xdr:rowOff>44817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61344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9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87648</xdr:rowOff>
    </xdr:from>
    <xdr:to>
      <xdr:col>6</xdr:col>
      <xdr:colOff>38100</xdr:colOff>
      <xdr:row>36</xdr:row>
      <xdr:rowOff>17798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34325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115098</xdr:rowOff>
    </xdr:from>
    <xdr:to>
      <xdr:col>24</xdr:col>
      <xdr:colOff>63500</xdr:colOff>
      <xdr:row>58</xdr:row>
      <xdr:rowOff>117861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9198"/>
          <a:ext cx="8382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117716</xdr:rowOff>
    </xdr:from>
    <xdr:to>
      <xdr:col>19</xdr:col>
      <xdr:colOff>177800</xdr:colOff>
      <xdr:row>58</xdr:row>
      <xdr:rowOff>117861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1816"/>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117716</xdr:rowOff>
    </xdr:from>
    <xdr:to>
      <xdr:col>15</xdr:col>
      <xdr:colOff>50800</xdr:colOff>
      <xdr:row>58</xdr:row>
      <xdr:rowOff>119652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1816"/>
          <a:ext cx="8890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119652</xdr:rowOff>
    </xdr:from>
    <xdr:to>
      <xdr:col>10</xdr:col>
      <xdr:colOff>114300</xdr:colOff>
      <xdr:row>58</xdr:row>
      <xdr:rowOff>120512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752"/>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64298</xdr:rowOff>
    </xdr:from>
    <xdr:to>
      <xdr:col>24</xdr:col>
      <xdr:colOff>114300</xdr:colOff>
      <xdr:row>58</xdr:row>
      <xdr:rowOff>165898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67061</xdr:rowOff>
    </xdr:from>
    <xdr:to>
      <xdr:col>20</xdr:col>
      <xdr:colOff>38100</xdr:colOff>
      <xdr:row>58</xdr:row>
      <xdr:rowOff>168661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159788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66916</xdr:rowOff>
    </xdr:from>
    <xdr:to>
      <xdr:col>15</xdr:col>
      <xdr:colOff>101600</xdr:colOff>
      <xdr:row>58</xdr:row>
      <xdr:rowOff>168516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159643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68852</xdr:rowOff>
    </xdr:from>
    <xdr:to>
      <xdr:col>10</xdr:col>
      <xdr:colOff>165100</xdr:colOff>
      <xdr:row>58</xdr:row>
      <xdr:rowOff>170452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161579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69712</xdr:rowOff>
    </xdr:from>
    <xdr:to>
      <xdr:col>6</xdr:col>
      <xdr:colOff>38100</xdr:colOff>
      <xdr:row>58</xdr:row>
      <xdr:rowOff>171312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162439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118694</xdr:rowOff>
    </xdr:from>
    <xdr:to>
      <xdr:col>24</xdr:col>
      <xdr:colOff>63500</xdr:colOff>
      <xdr:row>78</xdr:row>
      <xdr:rowOff>149123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1794"/>
          <a:ext cx="838200" cy="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142570</xdr:rowOff>
    </xdr:from>
    <xdr:to>
      <xdr:col>19</xdr:col>
      <xdr:colOff>177800</xdr:colOff>
      <xdr:row>78</xdr:row>
      <xdr:rowOff>149123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15670"/>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134429</xdr:rowOff>
    </xdr:from>
    <xdr:to>
      <xdr:col>15</xdr:col>
      <xdr:colOff>50800</xdr:colOff>
      <xdr:row>78</xdr:row>
      <xdr:rowOff>142570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07529"/>
          <a:ext cx="8890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134429</xdr:rowOff>
    </xdr:from>
    <xdr:to>
      <xdr:col>10</xdr:col>
      <xdr:colOff>114300</xdr:colOff>
      <xdr:row>78</xdr:row>
      <xdr:rowOff>142469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07529"/>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67894</xdr:rowOff>
    </xdr:from>
    <xdr:to>
      <xdr:col>24</xdr:col>
      <xdr:colOff>114300</xdr:colOff>
      <xdr:row>78</xdr:row>
      <xdr:rowOff>169494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154271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98323</xdr:rowOff>
    </xdr:from>
    <xdr:to>
      <xdr:col>20</xdr:col>
      <xdr:colOff>38100</xdr:colOff>
      <xdr:row>79</xdr:row>
      <xdr:rowOff>28473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19600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91770</xdr:rowOff>
    </xdr:from>
    <xdr:to>
      <xdr:col>15</xdr:col>
      <xdr:colOff>101600</xdr:colOff>
      <xdr:row>79</xdr:row>
      <xdr:rowOff>21920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13047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83629</xdr:rowOff>
    </xdr:from>
    <xdr:to>
      <xdr:col>10</xdr:col>
      <xdr:colOff>165100</xdr:colOff>
      <xdr:row>79</xdr:row>
      <xdr:rowOff>13779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91669</xdr:rowOff>
    </xdr:from>
    <xdr:to>
      <xdr:col>6</xdr:col>
      <xdr:colOff>38100</xdr:colOff>
      <xdr:row>79</xdr:row>
      <xdr:rowOff>21819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12946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27115</xdr:rowOff>
    </xdr:from>
    <xdr:to>
      <xdr:col>24</xdr:col>
      <xdr:colOff>63500</xdr:colOff>
      <xdr:row>96</xdr:row>
      <xdr:rowOff>45715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86315"/>
          <a:ext cx="838200" cy="1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45715</xdr:rowOff>
    </xdr:from>
    <xdr:to>
      <xdr:col>19</xdr:col>
      <xdr:colOff>177800</xdr:colOff>
      <xdr:row>96</xdr:row>
      <xdr:rowOff>115537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04915"/>
          <a:ext cx="889000" cy="6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14900</xdr:rowOff>
    </xdr:from>
    <xdr:to>
      <xdr:col>15</xdr:col>
      <xdr:colOff>50800</xdr:colOff>
      <xdr:row>96</xdr:row>
      <xdr:rowOff>115537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74100"/>
          <a:ext cx="889000" cy="10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14900</xdr:rowOff>
    </xdr:from>
    <xdr:to>
      <xdr:col>10</xdr:col>
      <xdr:colOff>114300</xdr:colOff>
      <xdr:row>97</xdr:row>
      <xdr:rowOff>60047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74100"/>
          <a:ext cx="889000" cy="2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147765</xdr:rowOff>
    </xdr:from>
    <xdr:to>
      <xdr:col>24</xdr:col>
      <xdr:colOff>114300</xdr:colOff>
      <xdr:row>96</xdr:row>
      <xdr:rowOff>77915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126192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1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166365</xdr:rowOff>
    </xdr:from>
    <xdr:to>
      <xdr:col>20</xdr:col>
      <xdr:colOff>38100</xdr:colOff>
      <xdr:row>96</xdr:row>
      <xdr:rowOff>96515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87642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4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64737</xdr:rowOff>
    </xdr:from>
    <xdr:to>
      <xdr:col>15</xdr:col>
      <xdr:colOff>101600</xdr:colOff>
      <xdr:row>96</xdr:row>
      <xdr:rowOff>166337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157464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1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135550</xdr:rowOff>
    </xdr:from>
    <xdr:to>
      <xdr:col>10</xdr:col>
      <xdr:colOff>165100</xdr:colOff>
      <xdr:row>96</xdr:row>
      <xdr:rowOff>65700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56827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1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9247</xdr:rowOff>
    </xdr:from>
    <xdr:to>
      <xdr:col>6</xdr:col>
      <xdr:colOff>38100</xdr:colOff>
      <xdr:row>97</xdr:row>
      <xdr:rowOff>110847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3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101974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103209</xdr:rowOff>
    </xdr:from>
    <xdr:to>
      <xdr:col>55</xdr:col>
      <xdr:colOff>0</xdr:colOff>
      <xdr:row>37</xdr:row>
      <xdr:rowOff>120178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46859"/>
          <a:ext cx="838200" cy="1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94976</xdr:rowOff>
    </xdr:from>
    <xdr:to>
      <xdr:col>50</xdr:col>
      <xdr:colOff>114300</xdr:colOff>
      <xdr:row>37</xdr:row>
      <xdr:rowOff>120178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38626"/>
          <a:ext cx="889000" cy="2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94976</xdr:rowOff>
    </xdr:from>
    <xdr:to>
      <xdr:col>45</xdr:col>
      <xdr:colOff>177800</xdr:colOff>
      <xdr:row>37</xdr:row>
      <xdr:rowOff>109701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38626"/>
          <a:ext cx="8890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656</xdr:rowOff>
    </xdr:from>
    <xdr:to>
      <xdr:col>41</xdr:col>
      <xdr:colOff>50800</xdr:colOff>
      <xdr:row>37</xdr:row>
      <xdr:rowOff>109701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72856"/>
          <a:ext cx="889000" cy="28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52409</xdr:rowOff>
    </xdr:from>
    <xdr:to>
      <xdr:col>55</xdr:col>
      <xdr:colOff>50800</xdr:colOff>
      <xdr:row>37</xdr:row>
      <xdr:rowOff>154009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30836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69378</xdr:rowOff>
    </xdr:from>
    <xdr:to>
      <xdr:col>50</xdr:col>
      <xdr:colOff>165100</xdr:colOff>
      <xdr:row>37</xdr:row>
      <xdr:rowOff>170977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30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162105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44176</xdr:rowOff>
    </xdr:from>
    <xdr:to>
      <xdr:col>46</xdr:col>
      <xdr:colOff>38100</xdr:colOff>
      <xdr:row>37</xdr:row>
      <xdr:rowOff>145776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162303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6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58901</xdr:rowOff>
    </xdr:from>
    <xdr:to>
      <xdr:col>41</xdr:col>
      <xdr:colOff>101600</xdr:colOff>
      <xdr:row>37</xdr:row>
      <xdr:rowOff>160501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5578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7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121306</xdr:rowOff>
    </xdr:from>
    <xdr:to>
      <xdr:col>36</xdr:col>
      <xdr:colOff>165100</xdr:colOff>
      <xdr:row>36</xdr:row>
      <xdr:rowOff>51456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42583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88178</xdr:rowOff>
    </xdr:from>
    <xdr:to>
      <xdr:col>55</xdr:col>
      <xdr:colOff>0</xdr:colOff>
      <xdr:row>56</xdr:row>
      <xdr:rowOff>7249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17928"/>
          <a:ext cx="838200" cy="9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117069</xdr:rowOff>
    </xdr:from>
    <xdr:to>
      <xdr:col>50</xdr:col>
      <xdr:colOff>114300</xdr:colOff>
      <xdr:row>56</xdr:row>
      <xdr:rowOff>7249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46819"/>
          <a:ext cx="889000" cy="6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79638</xdr:rowOff>
    </xdr:from>
    <xdr:to>
      <xdr:col>45</xdr:col>
      <xdr:colOff>177800</xdr:colOff>
      <xdr:row>55</xdr:row>
      <xdr:rowOff>117069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337938"/>
          <a:ext cx="889000" cy="20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79638</xdr:rowOff>
    </xdr:from>
    <xdr:to>
      <xdr:col>41</xdr:col>
      <xdr:colOff>50800</xdr:colOff>
      <xdr:row>55</xdr:row>
      <xdr:rowOff>83158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337938"/>
          <a:ext cx="889000" cy="17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37378</xdr:rowOff>
    </xdr:from>
    <xdr:to>
      <xdr:col>55</xdr:col>
      <xdr:colOff>50800</xdr:colOff>
      <xdr:row>55</xdr:row>
      <xdr:rowOff>138978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60255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1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127899</xdr:rowOff>
    </xdr:from>
    <xdr:to>
      <xdr:col>50</xdr:col>
      <xdr:colOff>165100</xdr:colOff>
      <xdr:row>56</xdr:row>
      <xdr:rowOff>58049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5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74576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3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66269</xdr:rowOff>
    </xdr:from>
    <xdr:to>
      <xdr:col>46</xdr:col>
      <xdr:colOff>38100</xdr:colOff>
      <xdr:row>55</xdr:row>
      <xdr:rowOff>167869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9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12946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7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28838</xdr:rowOff>
    </xdr:from>
    <xdr:to>
      <xdr:col>41</xdr:col>
      <xdr:colOff>101600</xdr:colOff>
      <xdr:row>54</xdr:row>
      <xdr:rowOff>130438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28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146965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06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32358</xdr:rowOff>
    </xdr:from>
    <xdr:to>
      <xdr:col>36</xdr:col>
      <xdr:colOff>165100</xdr:colOff>
      <xdr:row>55</xdr:row>
      <xdr:rowOff>133958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150485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3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143500</xdr:rowOff>
    </xdr:from>
    <xdr:to>
      <xdr:col>55</xdr:col>
      <xdr:colOff>0</xdr:colOff>
      <xdr:row>78</xdr:row>
      <xdr:rowOff>148148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16600"/>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148148</xdr:rowOff>
    </xdr:from>
    <xdr:to>
      <xdr:col>50</xdr:col>
      <xdr:colOff>114300</xdr:colOff>
      <xdr:row>78</xdr:row>
      <xdr:rowOff>149160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21248"/>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84716</xdr:rowOff>
    </xdr:from>
    <xdr:to>
      <xdr:col>45</xdr:col>
      <xdr:colOff>177800</xdr:colOff>
      <xdr:row>78</xdr:row>
      <xdr:rowOff>149160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57816"/>
          <a:ext cx="889000" cy="6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87774</xdr:rowOff>
    </xdr:from>
    <xdr:to>
      <xdr:col>41</xdr:col>
      <xdr:colOff>50800</xdr:colOff>
      <xdr:row>78</xdr:row>
      <xdr:rowOff>84716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89424"/>
          <a:ext cx="889000" cy="16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92700</xdr:rowOff>
    </xdr:from>
    <xdr:to>
      <xdr:col>55</xdr:col>
      <xdr:colOff>50800</xdr:colOff>
      <xdr:row>79</xdr:row>
      <xdr:rowOff>22850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7627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8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97348</xdr:rowOff>
    </xdr:from>
    <xdr:to>
      <xdr:col>50</xdr:col>
      <xdr:colOff>165100</xdr:colOff>
      <xdr:row>79</xdr:row>
      <xdr:rowOff>27498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18625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6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98360</xdr:rowOff>
    </xdr:from>
    <xdr:to>
      <xdr:col>46</xdr:col>
      <xdr:colOff>38100</xdr:colOff>
      <xdr:row>79</xdr:row>
      <xdr:rowOff>28510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19637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6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33916</xdr:rowOff>
    </xdr:from>
    <xdr:to>
      <xdr:col>41</xdr:col>
      <xdr:colOff>101600</xdr:colOff>
      <xdr:row>78</xdr:row>
      <xdr:rowOff>135516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126643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9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36974</xdr:rowOff>
    </xdr:from>
    <xdr:to>
      <xdr:col>36</xdr:col>
      <xdr:colOff>165100</xdr:colOff>
      <xdr:row>77</xdr:row>
      <xdr:rowOff>138574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155101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1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59821</xdr:rowOff>
    </xdr:from>
    <xdr:to>
      <xdr:col>55</xdr:col>
      <xdr:colOff>0</xdr:colOff>
      <xdr:row>95</xdr:row>
      <xdr:rowOff>102541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47571"/>
          <a:ext cx="838200" cy="4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145797</xdr:rowOff>
    </xdr:from>
    <xdr:to>
      <xdr:col>50</xdr:col>
      <xdr:colOff>114300</xdr:colOff>
      <xdr:row>95</xdr:row>
      <xdr:rowOff>102541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262097"/>
          <a:ext cx="889000" cy="1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145797</xdr:rowOff>
    </xdr:from>
    <xdr:to>
      <xdr:col>45</xdr:col>
      <xdr:colOff>177800</xdr:colOff>
      <xdr:row>95</xdr:row>
      <xdr:rowOff>20131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262097"/>
          <a:ext cx="8890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20131</xdr:rowOff>
    </xdr:from>
    <xdr:to>
      <xdr:col>41</xdr:col>
      <xdr:colOff>50800</xdr:colOff>
      <xdr:row>95</xdr:row>
      <xdr:rowOff>67948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07881"/>
          <a:ext cx="889000" cy="4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9021</xdr:rowOff>
    </xdr:from>
    <xdr:to>
      <xdr:col>55</xdr:col>
      <xdr:colOff>50800</xdr:colOff>
      <xdr:row>95</xdr:row>
      <xdr:rowOff>110621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9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31898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4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51741</xdr:rowOff>
    </xdr:from>
    <xdr:to>
      <xdr:col>50</xdr:col>
      <xdr:colOff>165100</xdr:colOff>
      <xdr:row>95</xdr:row>
      <xdr:rowOff>153341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3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169868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94997</xdr:rowOff>
    </xdr:from>
    <xdr:to>
      <xdr:col>46</xdr:col>
      <xdr:colOff>38100</xdr:colOff>
      <xdr:row>95</xdr:row>
      <xdr:rowOff>25147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41674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598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140781</xdr:rowOff>
    </xdr:from>
    <xdr:to>
      <xdr:col>41</xdr:col>
      <xdr:colOff>101600</xdr:colOff>
      <xdr:row>95</xdr:row>
      <xdr:rowOff>70931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87458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3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17148</xdr:rowOff>
    </xdr:from>
    <xdr:to>
      <xdr:col>36</xdr:col>
      <xdr:colOff>165100</xdr:colOff>
      <xdr:row>95</xdr:row>
      <xdr:rowOff>118748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135275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08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86818</xdr:rowOff>
    </xdr:from>
    <xdr:to>
      <xdr:col>85</xdr:col>
      <xdr:colOff>127000</xdr:colOff>
      <xdr:row>39</xdr:row>
      <xdr:rowOff>93069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73368"/>
          <a:ext cx="8382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73497</xdr:rowOff>
    </xdr:from>
    <xdr:to>
      <xdr:col>81</xdr:col>
      <xdr:colOff>50800</xdr:colOff>
      <xdr:row>39</xdr:row>
      <xdr:rowOff>93069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60047"/>
          <a:ext cx="889000" cy="1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62094</xdr:rowOff>
    </xdr:from>
    <xdr:to>
      <xdr:col>76</xdr:col>
      <xdr:colOff>114300</xdr:colOff>
      <xdr:row>39</xdr:row>
      <xdr:rowOff>73497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48644"/>
          <a:ext cx="889000" cy="1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33000</xdr:rowOff>
    </xdr:from>
    <xdr:to>
      <xdr:col>71</xdr:col>
      <xdr:colOff>177800</xdr:colOff>
      <xdr:row>39</xdr:row>
      <xdr:rowOff>62094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19550"/>
          <a:ext cx="889000" cy="2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36018</xdr:rowOff>
    </xdr:from>
    <xdr:to>
      <xdr:col>85</xdr:col>
      <xdr:colOff>177800</xdr:colOff>
      <xdr:row>39</xdr:row>
      <xdr:rowOff>137618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42269</xdr:rowOff>
    </xdr:from>
    <xdr:to>
      <xdr:col>81</xdr:col>
      <xdr:colOff>101600</xdr:colOff>
      <xdr:row>39</xdr:row>
      <xdr:rowOff>143869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134996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22697</xdr:rowOff>
    </xdr:from>
    <xdr:to>
      <xdr:col>76</xdr:col>
      <xdr:colOff>165100</xdr:colOff>
      <xdr:row>39</xdr:row>
      <xdr:rowOff>124297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115424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0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11294</xdr:rowOff>
    </xdr:from>
    <xdr:to>
      <xdr:col>72</xdr:col>
      <xdr:colOff>38100</xdr:colOff>
      <xdr:row>39</xdr:row>
      <xdr:rowOff>112894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129421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7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153650</xdr:rowOff>
    </xdr:from>
    <xdr:to>
      <xdr:col>67</xdr:col>
      <xdr:colOff>101600</xdr:colOff>
      <xdr:row>39</xdr:row>
      <xdr:rowOff>83800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100326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4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124583</xdr:rowOff>
    </xdr:from>
    <xdr:to>
      <xdr:col>85</xdr:col>
      <xdr:colOff>127000</xdr:colOff>
      <xdr:row>77</xdr:row>
      <xdr:rowOff>127147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6233"/>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127147</xdr:rowOff>
    </xdr:from>
    <xdr:to>
      <xdr:col>81</xdr:col>
      <xdr:colOff>50800</xdr:colOff>
      <xdr:row>77</xdr:row>
      <xdr:rowOff>141453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8797"/>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141453</xdr:rowOff>
    </xdr:from>
    <xdr:to>
      <xdr:col>76</xdr:col>
      <xdr:colOff>114300</xdr:colOff>
      <xdr:row>77</xdr:row>
      <xdr:rowOff>158514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43103"/>
          <a:ext cx="889000" cy="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158514</xdr:rowOff>
    </xdr:from>
    <xdr:to>
      <xdr:col>71</xdr:col>
      <xdr:colOff>177800</xdr:colOff>
      <xdr:row>78</xdr:row>
      <xdr:rowOff>6742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60164"/>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73783</xdr:rowOff>
    </xdr:from>
    <xdr:to>
      <xdr:col>85</xdr:col>
      <xdr:colOff>177800</xdr:colOff>
      <xdr:row>78</xdr:row>
      <xdr:rowOff>3933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33160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6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76347</xdr:rowOff>
    </xdr:from>
    <xdr:to>
      <xdr:col>81</xdr:col>
      <xdr:colOff>101600</xdr:colOff>
      <xdr:row>78</xdr:row>
      <xdr:rowOff>6497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23024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90653</xdr:rowOff>
    </xdr:from>
    <xdr:to>
      <xdr:col>76</xdr:col>
      <xdr:colOff>165100</xdr:colOff>
      <xdr:row>78</xdr:row>
      <xdr:rowOff>20803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8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107714</xdr:rowOff>
    </xdr:from>
    <xdr:to>
      <xdr:col>72</xdr:col>
      <xdr:colOff>38100</xdr:colOff>
      <xdr:row>78</xdr:row>
      <xdr:rowOff>37864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28991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127392</xdr:rowOff>
    </xdr:from>
    <xdr:to>
      <xdr:col>67</xdr:col>
      <xdr:colOff>101600</xdr:colOff>
      <xdr:row>78</xdr:row>
      <xdr:rowOff>57542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48669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2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144569</xdr:rowOff>
    </xdr:from>
    <xdr:to>
      <xdr:col>85</xdr:col>
      <xdr:colOff>127000</xdr:colOff>
      <xdr:row>99</xdr:row>
      <xdr:rowOff>9240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46669"/>
          <a:ext cx="838200" cy="3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128677</xdr:rowOff>
    </xdr:from>
    <xdr:to>
      <xdr:col>81</xdr:col>
      <xdr:colOff>50800</xdr:colOff>
      <xdr:row>98</xdr:row>
      <xdr:rowOff>144569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30777"/>
          <a:ext cx="8890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128677</xdr:rowOff>
    </xdr:from>
    <xdr:to>
      <xdr:col>76</xdr:col>
      <xdr:colOff>114300</xdr:colOff>
      <xdr:row>98</xdr:row>
      <xdr:rowOff>161590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30777"/>
          <a:ext cx="889000" cy="3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161590</xdr:rowOff>
    </xdr:from>
    <xdr:to>
      <xdr:col>71</xdr:col>
      <xdr:colOff>177800</xdr:colOff>
      <xdr:row>98</xdr:row>
      <xdr:rowOff>169273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3690"/>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129890</xdr:rowOff>
    </xdr:from>
    <xdr:to>
      <xdr:col>85</xdr:col>
      <xdr:colOff>177800</xdr:colOff>
      <xdr:row>99</xdr:row>
      <xdr:rowOff>60040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93769</xdr:rowOff>
    </xdr:from>
    <xdr:to>
      <xdr:col>81</xdr:col>
      <xdr:colOff>101600</xdr:colOff>
      <xdr:row>99</xdr:row>
      <xdr:rowOff>23919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15046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8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77877</xdr:rowOff>
    </xdr:from>
    <xdr:to>
      <xdr:col>76</xdr:col>
      <xdr:colOff>165100</xdr:colOff>
      <xdr:row>99</xdr:row>
      <xdr:rowOff>8027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24554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5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110790</xdr:rowOff>
    </xdr:from>
    <xdr:to>
      <xdr:col>72</xdr:col>
      <xdr:colOff>38100</xdr:colOff>
      <xdr:row>99</xdr:row>
      <xdr:rowOff>40940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32067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118473</xdr:rowOff>
    </xdr:from>
    <xdr:to>
      <xdr:col>67</xdr:col>
      <xdr:colOff>101600</xdr:colOff>
      <xdr:row>99</xdr:row>
      <xdr:rowOff>48623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39750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109068</xdr:rowOff>
    </xdr:from>
    <xdr:to>
      <xdr:col>116</xdr:col>
      <xdr:colOff>63500</xdr:colOff>
      <xdr:row>38</xdr:row>
      <xdr:rowOff>132679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24168"/>
          <a:ext cx="8382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109068</xdr:rowOff>
    </xdr:from>
    <xdr:to>
      <xdr:col>111</xdr:col>
      <xdr:colOff>177800</xdr:colOff>
      <xdr:row>38</xdr:row>
      <xdr:rowOff>115991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24168"/>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115991</xdr:rowOff>
    </xdr:from>
    <xdr:to>
      <xdr:col>107</xdr:col>
      <xdr:colOff>50800</xdr:colOff>
      <xdr:row>38</xdr:row>
      <xdr:rowOff>147211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31091"/>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146525</xdr:rowOff>
    </xdr:from>
    <xdr:to>
      <xdr:col>102</xdr:col>
      <xdr:colOff>114300</xdr:colOff>
      <xdr:row>38</xdr:row>
      <xdr:rowOff>147211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616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81879</xdr:rowOff>
    </xdr:from>
    <xdr:to>
      <xdr:col>116</xdr:col>
      <xdr:colOff>114300</xdr:colOff>
      <xdr:row>39</xdr:row>
      <xdr:rowOff>12029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9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104756</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4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58268</xdr:rowOff>
    </xdr:from>
    <xdr:to>
      <xdr:col>112</xdr:col>
      <xdr:colOff>38100</xdr:colOff>
      <xdr:row>38</xdr:row>
      <xdr:rowOff>159868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4945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4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65191</xdr:rowOff>
    </xdr:from>
    <xdr:to>
      <xdr:col>107</xdr:col>
      <xdr:colOff>101600</xdr:colOff>
      <xdr:row>38</xdr:row>
      <xdr:rowOff>166791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8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11868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5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96411</xdr:rowOff>
    </xdr:from>
    <xdr:to>
      <xdr:col>102</xdr:col>
      <xdr:colOff>165100</xdr:colOff>
      <xdr:row>39</xdr:row>
      <xdr:rowOff>26561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43088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8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95725</xdr:rowOff>
    </xdr:from>
    <xdr:to>
      <xdr:col>98</xdr:col>
      <xdr:colOff>38100</xdr:colOff>
      <xdr:row>39</xdr:row>
      <xdr:rowOff>25875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17002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0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15014</xdr:rowOff>
    </xdr:from>
    <xdr:to>
      <xdr:col>116</xdr:col>
      <xdr:colOff>63500</xdr:colOff>
      <xdr:row>59</xdr:row>
      <xdr:rowOff>17125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30564"/>
          <a:ext cx="8382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15014</xdr:rowOff>
    </xdr:from>
    <xdr:to>
      <xdr:col>111</xdr:col>
      <xdr:colOff>177800</xdr:colOff>
      <xdr:row>59</xdr:row>
      <xdr:rowOff>18161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0564"/>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18161</xdr:rowOff>
    </xdr:from>
    <xdr:to>
      <xdr:col>107</xdr:col>
      <xdr:colOff>50800</xdr:colOff>
      <xdr:row>59</xdr:row>
      <xdr:rowOff>18618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371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18618</xdr:rowOff>
    </xdr:from>
    <xdr:to>
      <xdr:col>102</xdr:col>
      <xdr:colOff>114300</xdr:colOff>
      <xdr:row>59</xdr:row>
      <xdr:rowOff>19052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4168"/>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137775</xdr:rowOff>
    </xdr:from>
    <xdr:to>
      <xdr:col>116</xdr:col>
      <xdr:colOff>114300</xdr:colOff>
      <xdr:row>59</xdr:row>
      <xdr:rowOff>67925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135664</xdr:rowOff>
    </xdr:from>
    <xdr:to>
      <xdr:col>112</xdr:col>
      <xdr:colOff>38100</xdr:colOff>
      <xdr:row>59</xdr:row>
      <xdr:rowOff>65814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56941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138811</xdr:rowOff>
    </xdr:from>
    <xdr:to>
      <xdr:col>107</xdr:col>
      <xdr:colOff>101600</xdr:colOff>
      <xdr:row>59</xdr:row>
      <xdr:rowOff>68961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60088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139268</xdr:rowOff>
    </xdr:from>
    <xdr:to>
      <xdr:col>102</xdr:col>
      <xdr:colOff>165100</xdr:colOff>
      <xdr:row>59</xdr:row>
      <xdr:rowOff>69418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60545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139702</xdr:rowOff>
    </xdr:from>
    <xdr:to>
      <xdr:col>98</xdr:col>
      <xdr:colOff>38100</xdr:colOff>
      <xdr:row>59</xdr:row>
      <xdr:rowOff>69852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60979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157093</xdr:rowOff>
    </xdr:from>
    <xdr:to>
      <xdr:col>116</xdr:col>
      <xdr:colOff>63500</xdr:colOff>
      <xdr:row>75</xdr:row>
      <xdr:rowOff>31820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44393"/>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31820</xdr:rowOff>
    </xdr:from>
    <xdr:to>
      <xdr:col>111</xdr:col>
      <xdr:colOff>177800</xdr:colOff>
      <xdr:row>75</xdr:row>
      <xdr:rowOff>59157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90570"/>
          <a:ext cx="889000" cy="2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59157</xdr:rowOff>
    </xdr:from>
    <xdr:to>
      <xdr:col>107</xdr:col>
      <xdr:colOff>50800</xdr:colOff>
      <xdr:row>75</xdr:row>
      <xdr:rowOff>85503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17907"/>
          <a:ext cx="889000" cy="2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11093</xdr:rowOff>
    </xdr:from>
    <xdr:to>
      <xdr:col>102</xdr:col>
      <xdr:colOff>114300</xdr:colOff>
      <xdr:row>75</xdr:row>
      <xdr:rowOff>85503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869843"/>
          <a:ext cx="8890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106293</xdr:rowOff>
    </xdr:from>
    <xdr:to>
      <xdr:col>116</xdr:col>
      <xdr:colOff>114300</xdr:colOff>
      <xdr:row>75</xdr:row>
      <xdr:rowOff>36443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129170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4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152470</xdr:rowOff>
    </xdr:from>
    <xdr:to>
      <xdr:col>112</xdr:col>
      <xdr:colOff>38100</xdr:colOff>
      <xdr:row>75</xdr:row>
      <xdr:rowOff>82620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3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73747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3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8357</xdr:rowOff>
    </xdr:from>
    <xdr:to>
      <xdr:col>107</xdr:col>
      <xdr:colOff>101600</xdr:colOff>
      <xdr:row>75</xdr:row>
      <xdr:rowOff>109957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101084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5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34703</xdr:rowOff>
    </xdr:from>
    <xdr:to>
      <xdr:col>102</xdr:col>
      <xdr:colOff>165100</xdr:colOff>
      <xdr:row>75</xdr:row>
      <xdr:rowOff>136303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9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127430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131743</xdr:rowOff>
    </xdr:from>
    <xdr:to>
      <xdr:col>98</xdr:col>
      <xdr:colOff>38100</xdr:colOff>
      <xdr:row>75</xdr:row>
      <xdr:rowOff>61893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78420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人件費は、人口減少に加え、人事院勧告等に準じた追加支給により増加し、前年度に比べ</a:t>
          </a:r>
          <a:r>
            <a:rPr kumimoji="1" lang="en-US" altLang="ja-JP" sz="1300">
              <a:latin typeface="ＭＳ Ｐゴシック" panose="020B0600070205080204" pitchFamily="50" charset="-128"/>
              <a:ea typeface="ＭＳ Ｐゴシック" panose="020B0600070205080204" pitchFamily="50" charset="-128"/>
            </a:rPr>
            <a:t>17,458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p>
        <a:p>
          <a:r>
            <a:rPr kumimoji="1" lang="ja-JP" altLang="en-US" sz="1300">
              <a:latin typeface="ＭＳ Ｐゴシック" panose="020B0600070205080204" pitchFamily="50" charset="-128"/>
              <a:ea typeface="ＭＳ Ｐゴシック" panose="020B0600070205080204" pitchFamily="50" charset="-128"/>
            </a:rPr>
            <a:t>　公債費は総額は減少したものの、人口減少の影響により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人当たり負担は増加し、前年度に比べ</a:t>
          </a:r>
          <a:r>
            <a:rPr kumimoji="1" lang="en-US" altLang="ja-JP" sz="1300">
              <a:latin typeface="ＭＳ Ｐゴシック" panose="020B0600070205080204" pitchFamily="50" charset="-128"/>
              <a:ea typeface="ＭＳ Ｐゴシック" panose="020B0600070205080204" pitchFamily="50" charset="-128"/>
            </a:rPr>
            <a:t>1,122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p>
        <a:p>
          <a:r>
            <a:rPr kumimoji="1" lang="ja-JP" altLang="en-US" sz="1300">
              <a:latin typeface="ＭＳ Ｐゴシック" panose="020B0600070205080204" pitchFamily="50" charset="-128"/>
              <a:ea typeface="ＭＳ Ｐゴシック" panose="020B0600070205080204" pitchFamily="50" charset="-128"/>
            </a:rPr>
            <a:t>　普通建設事業費は、市民文化会館建設事業（用地取得）の実施により増加し、前年度に比べ</a:t>
          </a:r>
          <a:r>
            <a:rPr kumimoji="1" lang="en-US" altLang="ja-JP" sz="1300">
              <a:latin typeface="ＭＳ Ｐゴシック" panose="020B0600070205080204" pitchFamily="50" charset="-128"/>
              <a:ea typeface="ＭＳ Ｐゴシック" panose="020B0600070205080204" pitchFamily="50" charset="-128"/>
            </a:rPr>
            <a:t>19,799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年度に市民文化会館建設に係る公共施設等整備基金への積み立てを行ったが、令和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年度は基金運用利子分のみの積み立てにとどまったことから、前年度に比べ</a:t>
          </a:r>
          <a:r>
            <a:rPr kumimoji="1" lang="en-US" altLang="ja-JP" sz="1300">
              <a:latin typeface="ＭＳ Ｐゴシック" panose="020B0600070205080204" pitchFamily="50" charset="-128"/>
              <a:ea typeface="ＭＳ Ｐゴシック" panose="020B0600070205080204" pitchFamily="50" charset="-128"/>
            </a:rPr>
            <a:t>18,961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人減となった。</a:t>
          </a:r>
          <a:br>
            <a:rPr kumimoji="1" lang="en-US" altLang="ja-JP"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39,040
38,621
432.12
32,416,438
30,335,539
1,746,464
15,774,772
33,051,269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23495</xdr:rowOff>
    </xdr:from>
    <xdr:to>
      <xdr:col>24</xdr:col>
      <xdr:colOff>63500</xdr:colOff>
      <xdr:row>38</xdr:row>
      <xdr:rowOff>61023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38595"/>
          <a:ext cx="8382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61023</xdr:rowOff>
    </xdr:from>
    <xdr:to>
      <xdr:col>19</xdr:col>
      <xdr:colOff>177800</xdr:colOff>
      <xdr:row>38</xdr:row>
      <xdr:rowOff>78359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76123"/>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78359</xdr:rowOff>
    </xdr:from>
    <xdr:to>
      <xdr:col>15</xdr:col>
      <xdr:colOff>50800</xdr:colOff>
      <xdr:row>38</xdr:row>
      <xdr:rowOff>122365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93459"/>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113220</xdr:rowOff>
    </xdr:from>
    <xdr:to>
      <xdr:col>10</xdr:col>
      <xdr:colOff>114300</xdr:colOff>
      <xdr:row>38</xdr:row>
      <xdr:rowOff>122365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2832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144145</xdr:rowOff>
    </xdr:from>
    <xdr:to>
      <xdr:col>24</xdr:col>
      <xdr:colOff>114300</xdr:colOff>
      <xdr:row>38</xdr:row>
      <xdr:rowOff>74295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122572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10223</xdr:rowOff>
    </xdr:from>
    <xdr:to>
      <xdr:col>20</xdr:col>
      <xdr:colOff>38100</xdr:colOff>
      <xdr:row>38</xdr:row>
      <xdr:rowOff>111823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102950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1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27559</xdr:rowOff>
    </xdr:from>
    <xdr:to>
      <xdr:col>15</xdr:col>
      <xdr:colOff>101600</xdr:colOff>
      <xdr:row>38</xdr:row>
      <xdr:rowOff>129159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120286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3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71565</xdr:rowOff>
    </xdr:from>
    <xdr:to>
      <xdr:col>10</xdr:col>
      <xdr:colOff>165100</xdr:colOff>
      <xdr:row>39</xdr:row>
      <xdr:rowOff>1715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164292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7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62420</xdr:rowOff>
    </xdr:from>
    <xdr:to>
      <xdr:col>6</xdr:col>
      <xdr:colOff>38100</xdr:colOff>
      <xdr:row>38</xdr:row>
      <xdr:rowOff>164020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155147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23557</xdr:rowOff>
    </xdr:from>
    <xdr:to>
      <xdr:col>24</xdr:col>
      <xdr:colOff>63500</xdr:colOff>
      <xdr:row>58</xdr:row>
      <xdr:rowOff>59641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7657"/>
          <a:ext cx="838200" cy="3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47971</xdr:rowOff>
    </xdr:from>
    <xdr:to>
      <xdr:col>19</xdr:col>
      <xdr:colOff>177800</xdr:colOff>
      <xdr:row>58</xdr:row>
      <xdr:rowOff>59641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92071"/>
          <a:ext cx="889000" cy="1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43768</xdr:rowOff>
    </xdr:from>
    <xdr:to>
      <xdr:col>15</xdr:col>
      <xdr:colOff>50800</xdr:colOff>
      <xdr:row>58</xdr:row>
      <xdr:rowOff>47971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87868"/>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145948</xdr:rowOff>
    </xdr:from>
    <xdr:to>
      <xdr:col>10</xdr:col>
      <xdr:colOff>114300</xdr:colOff>
      <xdr:row>58</xdr:row>
      <xdr:rowOff>43768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8598"/>
          <a:ext cx="889000" cy="6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144207</xdr:rowOff>
    </xdr:from>
    <xdr:to>
      <xdr:col>24</xdr:col>
      <xdr:colOff>114300</xdr:colOff>
      <xdr:row>58</xdr:row>
      <xdr:rowOff>74357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167084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8841</xdr:rowOff>
    </xdr:from>
    <xdr:to>
      <xdr:col>20</xdr:col>
      <xdr:colOff>38100</xdr:colOff>
      <xdr:row>58</xdr:row>
      <xdr:rowOff>110441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101568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168621</xdr:rowOff>
    </xdr:from>
    <xdr:to>
      <xdr:col>15</xdr:col>
      <xdr:colOff>101600</xdr:colOff>
      <xdr:row>58</xdr:row>
      <xdr:rowOff>98771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115298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1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164418</xdr:rowOff>
    </xdr:from>
    <xdr:to>
      <xdr:col>10</xdr:col>
      <xdr:colOff>165100</xdr:colOff>
      <xdr:row>58</xdr:row>
      <xdr:rowOff>94568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111095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95148</xdr:rowOff>
    </xdr:from>
    <xdr:to>
      <xdr:col>6</xdr:col>
      <xdr:colOff>38100</xdr:colOff>
      <xdr:row>58</xdr:row>
      <xdr:rowOff>25298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16425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129583</xdr:rowOff>
    </xdr:from>
    <xdr:to>
      <xdr:col>24</xdr:col>
      <xdr:colOff>63500</xdr:colOff>
      <xdr:row>77</xdr:row>
      <xdr:rowOff>15971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9783"/>
          <a:ext cx="838200" cy="5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15971</xdr:rowOff>
    </xdr:from>
    <xdr:to>
      <xdr:col>19</xdr:col>
      <xdr:colOff>177800</xdr:colOff>
      <xdr:row>77</xdr:row>
      <xdr:rowOff>63133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7621"/>
          <a:ext cx="889000" cy="4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28829</xdr:rowOff>
    </xdr:from>
    <xdr:to>
      <xdr:col>15</xdr:col>
      <xdr:colOff>50800</xdr:colOff>
      <xdr:row>77</xdr:row>
      <xdr:rowOff>63133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30479"/>
          <a:ext cx="889000" cy="3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28829</xdr:rowOff>
    </xdr:from>
    <xdr:to>
      <xdr:col>10</xdr:col>
      <xdr:colOff>114300</xdr:colOff>
      <xdr:row>77</xdr:row>
      <xdr:rowOff>103239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0479"/>
          <a:ext cx="8890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78783</xdr:rowOff>
    </xdr:from>
    <xdr:to>
      <xdr:col>24</xdr:col>
      <xdr:colOff>114300</xdr:colOff>
      <xdr:row>77</xdr:row>
      <xdr:rowOff>8933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101660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136621</xdr:rowOff>
    </xdr:from>
    <xdr:to>
      <xdr:col>20</xdr:col>
      <xdr:colOff>38100</xdr:colOff>
      <xdr:row>77</xdr:row>
      <xdr:rowOff>66771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83299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4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12333</xdr:rowOff>
    </xdr:from>
    <xdr:to>
      <xdr:col>15</xdr:col>
      <xdr:colOff>101600</xdr:colOff>
      <xdr:row>77</xdr:row>
      <xdr:rowOff>113933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130460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8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149479</xdr:rowOff>
    </xdr:from>
    <xdr:to>
      <xdr:col>10</xdr:col>
      <xdr:colOff>165100</xdr:colOff>
      <xdr:row>77</xdr:row>
      <xdr:rowOff>79629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96156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52439</xdr:rowOff>
    </xdr:from>
    <xdr:to>
      <xdr:col>6</xdr:col>
      <xdr:colOff>38100</xdr:colOff>
      <xdr:row>77</xdr:row>
      <xdr:rowOff>154039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170566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73547</xdr:rowOff>
    </xdr:from>
    <xdr:to>
      <xdr:col>24</xdr:col>
      <xdr:colOff>63500</xdr:colOff>
      <xdr:row>99</xdr:row>
      <xdr:rowOff>73709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7097"/>
          <a:ext cx="8382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73547</xdr:rowOff>
    </xdr:from>
    <xdr:to>
      <xdr:col>19</xdr:col>
      <xdr:colOff>177800</xdr:colOff>
      <xdr:row>99</xdr:row>
      <xdr:rowOff>74983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7097"/>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74983</xdr:rowOff>
    </xdr:from>
    <xdr:to>
      <xdr:col>15</xdr:col>
      <xdr:colOff>50800</xdr:colOff>
      <xdr:row>99</xdr:row>
      <xdr:rowOff>78600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8533"/>
          <a:ext cx="8890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78600</xdr:rowOff>
    </xdr:from>
    <xdr:to>
      <xdr:col>10</xdr:col>
      <xdr:colOff>114300</xdr:colOff>
      <xdr:row>99</xdr:row>
      <xdr:rowOff>80899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2150"/>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22909</xdr:rowOff>
    </xdr:from>
    <xdr:to>
      <xdr:col>24</xdr:col>
      <xdr:colOff>114300</xdr:colOff>
      <xdr:row>99</xdr:row>
      <xdr:rowOff>124509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153736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22747</xdr:rowOff>
    </xdr:from>
    <xdr:to>
      <xdr:col>20</xdr:col>
      <xdr:colOff>38100</xdr:colOff>
      <xdr:row>99</xdr:row>
      <xdr:rowOff>124347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140874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24183</xdr:rowOff>
    </xdr:from>
    <xdr:to>
      <xdr:col>15</xdr:col>
      <xdr:colOff>101600</xdr:colOff>
      <xdr:row>99</xdr:row>
      <xdr:rowOff>125783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142310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27800</xdr:rowOff>
    </xdr:from>
    <xdr:to>
      <xdr:col>10</xdr:col>
      <xdr:colOff>165100</xdr:colOff>
      <xdr:row>99</xdr:row>
      <xdr:rowOff>129400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120527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30099</xdr:rowOff>
    </xdr:from>
    <xdr:to>
      <xdr:col>6</xdr:col>
      <xdr:colOff>38100</xdr:colOff>
      <xdr:row>99</xdr:row>
      <xdr:rowOff>131699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122826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27686</xdr:rowOff>
    </xdr:from>
    <xdr:to>
      <xdr:col>55</xdr:col>
      <xdr:colOff>0</xdr:colOff>
      <xdr:row>36</xdr:row>
      <xdr:rowOff>39769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199886"/>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39769</xdr:rowOff>
    </xdr:from>
    <xdr:to>
      <xdr:col>50</xdr:col>
      <xdr:colOff>114300</xdr:colOff>
      <xdr:row>36</xdr:row>
      <xdr:rowOff>49893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211969"/>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49893</xdr:rowOff>
    </xdr:from>
    <xdr:to>
      <xdr:col>45</xdr:col>
      <xdr:colOff>177800</xdr:colOff>
      <xdr:row>36</xdr:row>
      <xdr:rowOff>59690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2220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59690</xdr:rowOff>
    </xdr:from>
    <xdr:to>
      <xdr:col>41</xdr:col>
      <xdr:colOff>50800</xdr:colOff>
      <xdr:row>36</xdr:row>
      <xdr:rowOff>68834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2318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148336</xdr:rowOff>
    </xdr:from>
    <xdr:to>
      <xdr:col>55</xdr:col>
      <xdr:colOff>50800</xdr:colOff>
      <xdr:row>36</xdr:row>
      <xdr:rowOff>78486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171213</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0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160419</xdr:rowOff>
    </xdr:from>
    <xdr:to>
      <xdr:col>50</xdr:col>
      <xdr:colOff>165100</xdr:colOff>
      <xdr:row>36</xdr:row>
      <xdr:rowOff>90569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1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107096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93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170543</xdr:rowOff>
    </xdr:from>
    <xdr:to>
      <xdr:col>46</xdr:col>
      <xdr:colOff>38100</xdr:colOff>
      <xdr:row>36</xdr:row>
      <xdr:rowOff>100693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117220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94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8890</xdr:rowOff>
    </xdr:from>
    <xdr:to>
      <xdr:col>41</xdr:col>
      <xdr:colOff>101600</xdr:colOff>
      <xdr:row>36</xdr:row>
      <xdr:rowOff>110490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127017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18034</xdr:rowOff>
    </xdr:from>
    <xdr:to>
      <xdr:col>36</xdr:col>
      <xdr:colOff>165100</xdr:colOff>
      <xdr:row>36</xdr:row>
      <xdr:rowOff>119634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136161</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134341</xdr:rowOff>
    </xdr:from>
    <xdr:to>
      <xdr:col>55</xdr:col>
      <xdr:colOff>0</xdr:colOff>
      <xdr:row>56</xdr:row>
      <xdr:rowOff>167030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35541"/>
          <a:ext cx="8382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167030</xdr:rowOff>
    </xdr:from>
    <xdr:to>
      <xdr:col>50</xdr:col>
      <xdr:colOff>114300</xdr:colOff>
      <xdr:row>57</xdr:row>
      <xdr:rowOff>279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68230"/>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279</xdr:rowOff>
    </xdr:from>
    <xdr:to>
      <xdr:col>45</xdr:col>
      <xdr:colOff>177800</xdr:colOff>
      <xdr:row>57</xdr:row>
      <xdr:rowOff>34493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72929"/>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34493</xdr:rowOff>
    </xdr:from>
    <xdr:to>
      <xdr:col>41</xdr:col>
      <xdr:colOff>50800</xdr:colOff>
      <xdr:row>57</xdr:row>
      <xdr:rowOff>88341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07143"/>
          <a:ext cx="8890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83541</xdr:rowOff>
    </xdr:from>
    <xdr:to>
      <xdr:col>55</xdr:col>
      <xdr:colOff>50800</xdr:colOff>
      <xdr:row>57</xdr:row>
      <xdr:rowOff>13691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8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61968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116230</xdr:rowOff>
    </xdr:from>
    <xdr:to>
      <xdr:col>50</xdr:col>
      <xdr:colOff>165100</xdr:colOff>
      <xdr:row>57</xdr:row>
      <xdr:rowOff>46380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37507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120929</xdr:rowOff>
    </xdr:from>
    <xdr:to>
      <xdr:col>46</xdr:col>
      <xdr:colOff>38100</xdr:colOff>
      <xdr:row>57</xdr:row>
      <xdr:rowOff>51079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2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42206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1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155143</xdr:rowOff>
    </xdr:from>
    <xdr:to>
      <xdr:col>41</xdr:col>
      <xdr:colOff>101600</xdr:colOff>
      <xdr:row>57</xdr:row>
      <xdr:rowOff>85293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76420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4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37541</xdr:rowOff>
    </xdr:from>
    <xdr:to>
      <xdr:col>36</xdr:col>
      <xdr:colOff>165100</xdr:colOff>
      <xdr:row>57</xdr:row>
      <xdr:rowOff>139141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130268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15813</xdr:rowOff>
    </xdr:from>
    <xdr:to>
      <xdr:col>55</xdr:col>
      <xdr:colOff>0</xdr:colOff>
      <xdr:row>78</xdr:row>
      <xdr:rowOff>35531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88913"/>
          <a:ext cx="838200" cy="1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15813</xdr:rowOff>
    </xdr:from>
    <xdr:to>
      <xdr:col>50</xdr:col>
      <xdr:colOff>114300</xdr:colOff>
      <xdr:row>78</xdr:row>
      <xdr:rowOff>24161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88913"/>
          <a:ext cx="889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123492</xdr:rowOff>
    </xdr:from>
    <xdr:to>
      <xdr:col>45</xdr:col>
      <xdr:colOff>177800</xdr:colOff>
      <xdr:row>78</xdr:row>
      <xdr:rowOff>24161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25142"/>
          <a:ext cx="889000" cy="7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123492</xdr:rowOff>
    </xdr:from>
    <xdr:to>
      <xdr:col>41</xdr:col>
      <xdr:colOff>50800</xdr:colOff>
      <xdr:row>77</xdr:row>
      <xdr:rowOff>151020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25142"/>
          <a:ext cx="889000" cy="2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156181</xdr:rowOff>
    </xdr:from>
    <xdr:to>
      <xdr:col>55</xdr:col>
      <xdr:colOff>50800</xdr:colOff>
      <xdr:row>78</xdr:row>
      <xdr:rowOff>86331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136463</xdr:rowOff>
    </xdr:from>
    <xdr:to>
      <xdr:col>50</xdr:col>
      <xdr:colOff>165100</xdr:colOff>
      <xdr:row>78</xdr:row>
      <xdr:rowOff>66613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57740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144811</xdr:rowOff>
    </xdr:from>
    <xdr:to>
      <xdr:col>46</xdr:col>
      <xdr:colOff>38100</xdr:colOff>
      <xdr:row>78</xdr:row>
      <xdr:rowOff>74961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66088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72692</xdr:rowOff>
    </xdr:from>
    <xdr:to>
      <xdr:col>41</xdr:col>
      <xdr:colOff>101600</xdr:colOff>
      <xdr:row>78</xdr:row>
      <xdr:rowOff>2842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19369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4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100220</xdr:rowOff>
    </xdr:from>
    <xdr:to>
      <xdr:col>36</xdr:col>
      <xdr:colOff>165100</xdr:colOff>
      <xdr:row>78</xdr:row>
      <xdr:rowOff>30370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46897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7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6091</xdr:rowOff>
    </xdr:from>
    <xdr:to>
      <xdr:col>55</xdr:col>
      <xdr:colOff>0</xdr:colOff>
      <xdr:row>96</xdr:row>
      <xdr:rowOff>80569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65291"/>
          <a:ext cx="838200" cy="7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170737</xdr:rowOff>
    </xdr:from>
    <xdr:to>
      <xdr:col>50</xdr:col>
      <xdr:colOff>114300</xdr:colOff>
      <xdr:row>96</xdr:row>
      <xdr:rowOff>6091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58487"/>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97279</xdr:rowOff>
    </xdr:from>
    <xdr:to>
      <xdr:col>45</xdr:col>
      <xdr:colOff>177800</xdr:colOff>
      <xdr:row>95</xdr:row>
      <xdr:rowOff>170737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385029"/>
          <a:ext cx="889000" cy="7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97279</xdr:rowOff>
    </xdr:from>
    <xdr:to>
      <xdr:col>41</xdr:col>
      <xdr:colOff>50800</xdr:colOff>
      <xdr:row>95</xdr:row>
      <xdr:rowOff>141438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385029"/>
          <a:ext cx="889000" cy="4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29769</xdr:rowOff>
    </xdr:from>
    <xdr:to>
      <xdr:col>55</xdr:col>
      <xdr:colOff>50800</xdr:colOff>
      <xdr:row>96</xdr:row>
      <xdr:rowOff>131369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8196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6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126741</xdr:rowOff>
    </xdr:from>
    <xdr:to>
      <xdr:col>50</xdr:col>
      <xdr:colOff>165100</xdr:colOff>
      <xdr:row>96</xdr:row>
      <xdr:rowOff>56891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73418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119937</xdr:rowOff>
    </xdr:from>
    <xdr:to>
      <xdr:col>46</xdr:col>
      <xdr:colOff>38100</xdr:colOff>
      <xdr:row>96</xdr:row>
      <xdr:rowOff>50087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0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66614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8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46479</xdr:rowOff>
    </xdr:from>
    <xdr:to>
      <xdr:col>41</xdr:col>
      <xdr:colOff>101600</xdr:colOff>
      <xdr:row>95</xdr:row>
      <xdr:rowOff>148079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3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164606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0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90638</xdr:rowOff>
    </xdr:from>
    <xdr:to>
      <xdr:col>36</xdr:col>
      <xdr:colOff>165100</xdr:colOff>
      <xdr:row>96</xdr:row>
      <xdr:rowOff>20788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37315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112754</xdr:rowOff>
    </xdr:from>
    <xdr:to>
      <xdr:col>85</xdr:col>
      <xdr:colOff>127000</xdr:colOff>
      <xdr:row>37</xdr:row>
      <xdr:rowOff>131742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56404"/>
          <a:ext cx="838200" cy="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131742</xdr:rowOff>
    </xdr:from>
    <xdr:to>
      <xdr:col>81</xdr:col>
      <xdr:colOff>50800</xdr:colOff>
      <xdr:row>37</xdr:row>
      <xdr:rowOff>149758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75392"/>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84150</xdr:rowOff>
    </xdr:from>
    <xdr:to>
      <xdr:col>76</xdr:col>
      <xdr:colOff>114300</xdr:colOff>
      <xdr:row>37</xdr:row>
      <xdr:rowOff>149758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56350"/>
          <a:ext cx="889000" cy="2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84150</xdr:rowOff>
    </xdr:from>
    <xdr:to>
      <xdr:col>71</xdr:col>
      <xdr:colOff>177800</xdr:colOff>
      <xdr:row>37</xdr:row>
      <xdr:rowOff>165518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56350"/>
          <a:ext cx="889000" cy="25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61954</xdr:rowOff>
    </xdr:from>
    <xdr:to>
      <xdr:col>85</xdr:col>
      <xdr:colOff>177800</xdr:colOff>
      <xdr:row>37</xdr:row>
      <xdr:rowOff>163554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0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40381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8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80942</xdr:rowOff>
    </xdr:from>
    <xdr:to>
      <xdr:col>81</xdr:col>
      <xdr:colOff>101600</xdr:colOff>
      <xdr:row>38</xdr:row>
      <xdr:rowOff>11092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2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1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98958</xdr:rowOff>
    </xdr:from>
    <xdr:to>
      <xdr:col>76</xdr:col>
      <xdr:colOff>165100</xdr:colOff>
      <xdr:row>38</xdr:row>
      <xdr:rowOff>29108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20235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33350</xdr:rowOff>
    </xdr:from>
    <xdr:to>
      <xdr:col>72</xdr:col>
      <xdr:colOff>38100</xdr:colOff>
      <xdr:row>36</xdr:row>
      <xdr:rowOff>134950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151477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114717</xdr:rowOff>
    </xdr:from>
    <xdr:to>
      <xdr:col>67</xdr:col>
      <xdr:colOff>101600</xdr:colOff>
      <xdr:row>38</xdr:row>
      <xdr:rowOff>44867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35995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75288</xdr:rowOff>
    </xdr:from>
    <xdr:to>
      <xdr:col>85</xdr:col>
      <xdr:colOff>127000</xdr:colOff>
      <xdr:row>56</xdr:row>
      <xdr:rowOff>122197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76488"/>
          <a:ext cx="8382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106233</xdr:rowOff>
    </xdr:from>
    <xdr:to>
      <xdr:col>81</xdr:col>
      <xdr:colOff>50800</xdr:colOff>
      <xdr:row>56</xdr:row>
      <xdr:rowOff>122197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35983"/>
          <a:ext cx="889000" cy="18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106233</xdr:rowOff>
    </xdr:from>
    <xdr:to>
      <xdr:col>76</xdr:col>
      <xdr:colOff>114300</xdr:colOff>
      <xdr:row>56</xdr:row>
      <xdr:rowOff>66091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35983"/>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38446</xdr:rowOff>
    </xdr:from>
    <xdr:to>
      <xdr:col>71</xdr:col>
      <xdr:colOff>177800</xdr:colOff>
      <xdr:row>56</xdr:row>
      <xdr:rowOff>66091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468196"/>
          <a:ext cx="889000" cy="19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24488</xdr:rowOff>
    </xdr:from>
    <xdr:to>
      <xdr:col>85</xdr:col>
      <xdr:colOff>177800</xdr:colOff>
      <xdr:row>56</xdr:row>
      <xdr:rowOff>126088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2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2915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71397</xdr:rowOff>
    </xdr:from>
    <xdr:to>
      <xdr:col>81</xdr:col>
      <xdr:colOff>101600</xdr:colOff>
      <xdr:row>57</xdr:row>
      <xdr:rowOff>1547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7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164124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6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55433</xdr:rowOff>
    </xdr:from>
    <xdr:to>
      <xdr:col>76</xdr:col>
      <xdr:colOff>165100</xdr:colOff>
      <xdr:row>55</xdr:row>
      <xdr:rowOff>157033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2110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6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15291</xdr:rowOff>
    </xdr:from>
    <xdr:to>
      <xdr:col>72</xdr:col>
      <xdr:colOff>38100</xdr:colOff>
      <xdr:row>56</xdr:row>
      <xdr:rowOff>116891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108018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159096</xdr:rowOff>
    </xdr:from>
    <xdr:to>
      <xdr:col>67</xdr:col>
      <xdr:colOff>101600</xdr:colOff>
      <xdr:row>55</xdr:row>
      <xdr:rowOff>89246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1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105773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86818</xdr:rowOff>
    </xdr:from>
    <xdr:to>
      <xdr:col>85</xdr:col>
      <xdr:colOff>127000</xdr:colOff>
      <xdr:row>79</xdr:row>
      <xdr:rowOff>93069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1368"/>
          <a:ext cx="8382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73498</xdr:rowOff>
    </xdr:from>
    <xdr:to>
      <xdr:col>81</xdr:col>
      <xdr:colOff>50800</xdr:colOff>
      <xdr:row>79</xdr:row>
      <xdr:rowOff>93069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18048"/>
          <a:ext cx="8890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62094</xdr:rowOff>
    </xdr:from>
    <xdr:to>
      <xdr:col>76</xdr:col>
      <xdr:colOff>114300</xdr:colOff>
      <xdr:row>79</xdr:row>
      <xdr:rowOff>73498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06644"/>
          <a:ext cx="889000" cy="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33000</xdr:rowOff>
    </xdr:from>
    <xdr:to>
      <xdr:col>71</xdr:col>
      <xdr:colOff>177800</xdr:colOff>
      <xdr:row>79</xdr:row>
      <xdr:rowOff>62094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77550"/>
          <a:ext cx="889000" cy="2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36018</xdr:rowOff>
    </xdr:from>
    <xdr:to>
      <xdr:col>85</xdr:col>
      <xdr:colOff>177800</xdr:colOff>
      <xdr:row>79</xdr:row>
      <xdr:rowOff>137618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42269</xdr:rowOff>
    </xdr:from>
    <xdr:to>
      <xdr:col>81</xdr:col>
      <xdr:colOff>101600</xdr:colOff>
      <xdr:row>79</xdr:row>
      <xdr:rowOff>143869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134996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22698</xdr:rowOff>
    </xdr:from>
    <xdr:to>
      <xdr:col>76</xdr:col>
      <xdr:colOff>165100</xdr:colOff>
      <xdr:row>79</xdr:row>
      <xdr:rowOff>124298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6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115425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5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11294</xdr:rowOff>
    </xdr:from>
    <xdr:to>
      <xdr:col>72</xdr:col>
      <xdr:colOff>38100</xdr:colOff>
      <xdr:row>79</xdr:row>
      <xdr:rowOff>112894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129421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3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153650</xdr:rowOff>
    </xdr:from>
    <xdr:to>
      <xdr:col>67</xdr:col>
      <xdr:colOff>101600</xdr:colOff>
      <xdr:row>79</xdr:row>
      <xdr:rowOff>83800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100327</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124583</xdr:rowOff>
    </xdr:from>
    <xdr:to>
      <xdr:col>85</xdr:col>
      <xdr:colOff>127000</xdr:colOff>
      <xdr:row>97</xdr:row>
      <xdr:rowOff>127147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55233"/>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127147</xdr:rowOff>
    </xdr:from>
    <xdr:to>
      <xdr:col>81</xdr:col>
      <xdr:colOff>50800</xdr:colOff>
      <xdr:row>97</xdr:row>
      <xdr:rowOff>141452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7797"/>
          <a:ext cx="889000" cy="1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141452</xdr:rowOff>
    </xdr:from>
    <xdr:to>
      <xdr:col>76</xdr:col>
      <xdr:colOff>114300</xdr:colOff>
      <xdr:row>97</xdr:row>
      <xdr:rowOff>158511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72102"/>
          <a:ext cx="889000" cy="1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158511</xdr:rowOff>
    </xdr:from>
    <xdr:to>
      <xdr:col>71</xdr:col>
      <xdr:colOff>177800</xdr:colOff>
      <xdr:row>98</xdr:row>
      <xdr:rowOff>6739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89161"/>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73783</xdr:rowOff>
    </xdr:from>
    <xdr:to>
      <xdr:col>85</xdr:col>
      <xdr:colOff>177800</xdr:colOff>
      <xdr:row>98</xdr:row>
      <xdr:rowOff>3933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33160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9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76347</xdr:rowOff>
    </xdr:from>
    <xdr:to>
      <xdr:col>81</xdr:col>
      <xdr:colOff>101600</xdr:colOff>
      <xdr:row>98</xdr:row>
      <xdr:rowOff>6497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23024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90652</xdr:rowOff>
    </xdr:from>
    <xdr:to>
      <xdr:col>76</xdr:col>
      <xdr:colOff>165100</xdr:colOff>
      <xdr:row>98</xdr:row>
      <xdr:rowOff>20802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11929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107711</xdr:rowOff>
    </xdr:from>
    <xdr:to>
      <xdr:col>72</xdr:col>
      <xdr:colOff>38100</xdr:colOff>
      <xdr:row>98</xdr:row>
      <xdr:rowOff>37861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28988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127389</xdr:rowOff>
    </xdr:from>
    <xdr:to>
      <xdr:col>67</xdr:col>
      <xdr:colOff>101600</xdr:colOff>
      <xdr:row>98</xdr:row>
      <xdr:rowOff>57539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48666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5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総務費は、市民文化会館建設事業（用地取得）や肱南地域交流センター建設事業等の実施により増加し、前年度に比べ</a:t>
          </a:r>
          <a:r>
            <a:rPr kumimoji="1" lang="en-US" altLang="ja-JP" sz="1300">
              <a:latin typeface="ＭＳ Ｐゴシック" panose="020B0600070205080204" pitchFamily="50" charset="-128"/>
              <a:ea typeface="ＭＳ Ｐゴシック" panose="020B0600070205080204" pitchFamily="50" charset="-128"/>
            </a:rPr>
            <a:t>28,412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p>
        <a:p>
          <a:r>
            <a:rPr kumimoji="1" lang="ja-JP" altLang="en-US" sz="1300">
              <a:latin typeface="ＭＳ Ｐゴシック" panose="020B0600070205080204" pitchFamily="50" charset="-128"/>
              <a:ea typeface="ＭＳ Ｐゴシック" panose="020B0600070205080204" pitchFamily="50" charset="-128"/>
            </a:rPr>
            <a:t>　民生費は、定額減税調整給付金支給や認定こども園施設整備事業等の実施により増加し、前年度に比べ</a:t>
          </a:r>
          <a:r>
            <a:rPr kumimoji="1" lang="en-US" altLang="ja-JP" sz="1300">
              <a:latin typeface="ＭＳ Ｐゴシック" panose="020B0600070205080204" pitchFamily="50" charset="-128"/>
              <a:ea typeface="ＭＳ Ｐゴシック" panose="020B0600070205080204" pitchFamily="50" charset="-128"/>
            </a:rPr>
            <a:t>17,711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p>
        <a:p>
          <a:r>
            <a:rPr kumimoji="1" lang="ja-JP" altLang="en-US" sz="1300">
              <a:latin typeface="ＭＳ Ｐゴシック" panose="020B0600070205080204" pitchFamily="50" charset="-128"/>
              <a:ea typeface="ＭＳ Ｐゴシック" panose="020B0600070205080204" pitchFamily="50" charset="-128"/>
            </a:rPr>
            <a:t>　商工費は、官民共創推進拠点施設整備事業が完了したことにより減少し、前年度に比べ</a:t>
          </a:r>
          <a:r>
            <a:rPr kumimoji="1" lang="en-US" altLang="ja-JP" sz="1300">
              <a:latin typeface="ＭＳ Ｐゴシック" panose="020B0600070205080204" pitchFamily="50" charset="-128"/>
              <a:ea typeface="ＭＳ Ｐゴシック" panose="020B0600070205080204" pitchFamily="50" charset="-128"/>
            </a:rPr>
            <a:t>4,313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人減となった。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土木費は、橋梁修繕が少なかったことにより減少し、前年度に比べ</a:t>
          </a:r>
          <a:r>
            <a:rPr kumimoji="1" lang="en-US" altLang="ja-JP" sz="1300">
              <a:latin typeface="ＭＳ Ｐゴシック" panose="020B0600070205080204" pitchFamily="50" charset="-128"/>
              <a:ea typeface="ＭＳ Ｐゴシック" panose="020B0600070205080204" pitchFamily="50" charset="-128"/>
            </a:rPr>
            <a:t>9,774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人減となった。</a:t>
          </a:r>
        </a:p>
        <a:p>
          <a:r>
            <a:rPr kumimoji="1" lang="ja-JP" altLang="en-US" sz="1300">
              <a:latin typeface="ＭＳ Ｐゴシック" panose="020B0600070205080204" pitchFamily="50" charset="-128"/>
              <a:ea typeface="ＭＳ Ｐゴシック" panose="020B0600070205080204" pitchFamily="50" charset="-128"/>
            </a:rPr>
            <a:t>　教育費は、中学校長寿命化改修事業等の実施により増加し、前年度に比べ</a:t>
          </a:r>
          <a:r>
            <a:rPr kumimoji="1" lang="en-US" altLang="ja-JP" sz="1300">
              <a:latin typeface="ＭＳ Ｐゴシック" panose="020B0600070205080204" pitchFamily="50" charset="-128"/>
              <a:ea typeface="ＭＳ Ｐゴシック" panose="020B0600070205080204" pitchFamily="50" charset="-128"/>
            </a:rPr>
            <a:t>6,156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p>
        <a:p>
          <a:r>
            <a:rPr kumimoji="1" lang="ja-JP" altLang="en-US" sz="1300">
              <a:latin typeface="ＭＳ Ｐゴシック" panose="020B0600070205080204" pitchFamily="50" charset="-128"/>
              <a:ea typeface="ＭＳ Ｐゴシック" panose="020B0600070205080204" pitchFamily="50" charset="-128"/>
            </a:rPr>
            <a:t>　災害復旧費は、前年度繰越分の市道・農道の復旧工事が完了したことにより増加し、前年度に比べ</a:t>
          </a:r>
          <a:r>
            <a:rPr kumimoji="1" lang="en-US" altLang="ja-JP" sz="1300">
              <a:latin typeface="ＭＳ Ｐゴシック" panose="020B0600070205080204" pitchFamily="50" charset="-128"/>
              <a:ea typeface="ＭＳ Ｐゴシック" panose="020B0600070205080204" pitchFamily="50" charset="-128"/>
            </a:rPr>
            <a:t>1,914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％程度の残高の維持を目安としているが、令和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年度は財源不足により</a:t>
          </a:r>
          <a:r>
            <a:rPr kumimoji="1" lang="en-US" altLang="ja-JP" sz="1400">
              <a:latin typeface="ＭＳ ゴシック" pitchFamily="49" charset="-128"/>
              <a:ea typeface="ＭＳ ゴシック" pitchFamily="49" charset="-128"/>
            </a:rPr>
            <a:t>450</a:t>
          </a:r>
          <a:r>
            <a:rPr kumimoji="1" lang="ja-JP" altLang="en-US" sz="1400">
              <a:latin typeface="ＭＳ ゴシック" pitchFamily="49" charset="-128"/>
              <a:ea typeface="ＭＳ ゴシック" pitchFamily="49" charset="-128"/>
            </a:rPr>
            <a:t>百万円を取り崩したことから、残高は減少した。</a:t>
          </a:r>
        </a:p>
        <a:p>
          <a:r>
            <a:rPr kumimoji="1" lang="ja-JP" altLang="en-US" sz="1400">
              <a:latin typeface="ＭＳ ゴシック" pitchFamily="49" charset="-128"/>
              <a:ea typeface="ＭＳ ゴシック" pitchFamily="49" charset="-128"/>
            </a:rPr>
            <a:t>　実質収支の減少は、経常的な歳出の増加（人件費や物件費の上昇）に対して、税収や地方交付税の伸びが限定的であったことによる。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全会計で黒字となり、実質連結赤字額は発生していない。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分母である標準財政規模に大きな変動はなかったが、一般会計では分子である実質収支額が減少したため、黒字幅が縮小した。実質収支額の減少要因としては、人件費の増加や市民文化会館建設事業（用地取得）の実施などが挙げられる。</a:t>
          </a:r>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病院事業会計では、剰余額が減少したため黒字幅が縮小した。</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剰余額の減少要因としては、新型コロナウイルス感染症対策関係補助金の減少、人件費の増額等が挙げられる。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r>
            <a:rPr kumimoji="1" lang="ja-JP" altLang="en-US" sz="1400">
              <a:latin typeface="ＭＳ ゴシック" pitchFamily="49" charset="-128"/>
              <a:ea typeface="ＭＳ ゴシック" pitchFamily="49" charset="-128"/>
            </a:rPr>
            <a:t>　水道事業会計では、令和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年度の水道料金改定に伴い剰余額が増加したため、黒字幅が拡大した。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32416438</v>
      </c>
      <c r="BO4" s="449"/>
      <c r="BP4" s="449"/>
      <c r="BQ4" s="449"/>
      <c r="BR4" s="449"/>
      <c r="BS4" s="449"/>
      <c r="BT4" s="449"/>
      <c r="BU4" s="450"/>
      <c r="BV4" s="448">
        <v>31624061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11.1</v>
      </c>
      <c r="CU4" s="589"/>
      <c r="CV4" s="589"/>
      <c r="CW4" s="589"/>
      <c r="CX4" s="589"/>
      <c r="CY4" s="589"/>
      <c r="CZ4" s="589"/>
      <c r="DA4" s="590"/>
      <c r="DB4" s="588">
        <v>14.2</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30335539</v>
      </c>
      <c r="BO5" s="420"/>
      <c r="BP5" s="420"/>
      <c r="BQ5" s="420"/>
      <c r="BR5" s="420"/>
      <c r="BS5" s="420"/>
      <c r="BT5" s="420"/>
      <c r="BU5" s="421"/>
      <c r="BV5" s="419">
        <v>29189171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99.7</v>
      </c>
      <c r="CU5" s="417"/>
      <c r="CV5" s="417"/>
      <c r="CW5" s="417"/>
      <c r="CX5" s="417"/>
      <c r="CY5" s="417"/>
      <c r="CZ5" s="417"/>
      <c r="DA5" s="418"/>
      <c r="DB5" s="416">
        <v>98.3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2080899</v>
      </c>
      <c r="BO6" s="420"/>
      <c r="BP6" s="420"/>
      <c r="BQ6" s="420"/>
      <c r="BR6" s="420"/>
      <c r="BS6" s="420"/>
      <c r="BT6" s="420"/>
      <c r="BU6" s="421"/>
      <c r="BV6" s="419">
        <v>2434890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100</v>
      </c>
      <c r="CU6" s="563"/>
      <c r="CV6" s="563"/>
      <c r="CW6" s="563"/>
      <c r="CX6" s="563"/>
      <c r="CY6" s="563"/>
      <c r="CZ6" s="563"/>
      <c r="DA6" s="564"/>
      <c r="DB6" s="562">
        <v>98.8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334435</v>
      </c>
      <c r="BO7" s="420"/>
      <c r="BP7" s="420"/>
      <c r="BQ7" s="420"/>
      <c r="BR7" s="420"/>
      <c r="BS7" s="420"/>
      <c r="BT7" s="420"/>
      <c r="BU7" s="421"/>
      <c r="BV7" s="419">
        <v>222823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15774772</v>
      </c>
      <c r="CU7" s="420"/>
      <c r="CV7" s="420"/>
      <c r="CW7" s="420"/>
      <c r="CX7" s="420"/>
      <c r="CY7" s="420"/>
      <c r="CZ7" s="420"/>
      <c r="DA7" s="421"/>
      <c r="DB7" s="419">
        <v>15597358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1746464</v>
      </c>
      <c r="BO8" s="420"/>
      <c r="BP8" s="420"/>
      <c r="BQ8" s="420"/>
      <c r="BR8" s="420"/>
      <c r="BS8" s="420"/>
      <c r="BT8" s="420"/>
      <c r="BU8" s="421"/>
      <c r="BV8" s="419">
        <v>2212067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40575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-465603</v>
      </c>
      <c r="BO9" s="420"/>
      <c r="BP9" s="420"/>
      <c r="BQ9" s="420"/>
      <c r="BR9" s="420"/>
      <c r="BS9" s="420"/>
      <c r="BT9" s="420"/>
      <c r="BU9" s="421"/>
      <c r="BV9" s="419">
        <v>-864404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14.4</v>
      </c>
      <c r="CU9" s="417"/>
      <c r="CV9" s="417"/>
      <c r="CW9" s="417"/>
      <c r="CX9" s="417"/>
      <c r="CY9" s="417"/>
      <c r="CZ9" s="417"/>
      <c r="DA9" s="418"/>
      <c r="DB9" s="416">
        <v>14.4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44086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3194</v>
      </c>
      <c r="BO10" s="420"/>
      <c r="BP10" s="420"/>
      <c r="BQ10" s="420"/>
      <c r="BR10" s="420"/>
      <c r="BS10" s="420"/>
      <c r="BT10" s="420"/>
      <c r="BU10" s="421"/>
      <c r="BV10" s="419">
        <v>356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1900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39040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450000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38621</v>
      </c>
      <c r="S13" s="507"/>
      <c r="T13" s="507"/>
      <c r="U13" s="507"/>
      <c r="V13" s="508"/>
      <c r="W13" s="509" t="s">
        <v>131</v>
      </c>
      <c r="X13" s="405"/>
      <c r="Y13" s="405"/>
      <c r="Z13" s="405"/>
      <c r="AA13" s="405"/>
      <c r="AB13" s="406"/>
      <c r="AC13" s="372">
        <v>2132</v>
      </c>
      <c r="AD13" s="373"/>
      <c r="AE13" s="373"/>
      <c r="AF13" s="373"/>
      <c r="AG13" s="374"/>
      <c r="AH13" s="372">
        <v>2431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-910509</v>
      </c>
      <c r="BO13" s="420"/>
      <c r="BP13" s="420"/>
      <c r="BQ13" s="420"/>
      <c r="BR13" s="420"/>
      <c r="BS13" s="420"/>
      <c r="BT13" s="420"/>
      <c r="BU13" s="421"/>
      <c r="BV13" s="419">
        <v>-864048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8.3000000000000007</v>
      </c>
      <c r="CU13" s="417"/>
      <c r="CV13" s="417"/>
      <c r="CW13" s="417"/>
      <c r="CX13" s="417"/>
      <c r="CY13" s="417"/>
      <c r="CZ13" s="417"/>
      <c r="DA13" s="418"/>
      <c r="DB13" s="416">
        <v>8.1999999999999993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39867</v>
      </c>
      <c r="S14" s="507"/>
      <c r="T14" s="507"/>
      <c r="U14" s="507"/>
      <c r="V14" s="508"/>
      <c r="W14" s="510"/>
      <c r="X14" s="408"/>
      <c r="Y14" s="408"/>
      <c r="Z14" s="408"/>
      <c r="AA14" s="408"/>
      <c r="AB14" s="409"/>
      <c r="AC14" s="499">
        <v>11.4</v>
      </c>
      <c r="AD14" s="500"/>
      <c r="AE14" s="500"/>
      <c r="AF14" s="500"/>
      <c r="AG14" s="501"/>
      <c r="AH14" s="499">
        <v>12.1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35.4</v>
      </c>
      <c r="CU14" s="517"/>
      <c r="CV14" s="517"/>
      <c r="CW14" s="517"/>
      <c r="CX14" s="517"/>
      <c r="CY14" s="517"/>
      <c r="CZ14" s="517"/>
      <c r="DA14" s="518"/>
      <c r="DB14" s="516">
        <v>34</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39451</v>
      </c>
      <c r="S15" s="507"/>
      <c r="T15" s="507"/>
      <c r="U15" s="507"/>
      <c r="V15" s="508"/>
      <c r="W15" s="509" t="s">
        <v>137</v>
      </c>
      <c r="X15" s="405"/>
      <c r="Y15" s="405"/>
      <c r="Z15" s="405"/>
      <c r="AA15" s="405"/>
      <c r="AB15" s="406"/>
      <c r="AC15" s="372">
        <v>4168</v>
      </c>
      <c r="AD15" s="373"/>
      <c r="AE15" s="373"/>
      <c r="AF15" s="373"/>
      <c r="AG15" s="374"/>
      <c r="AH15" s="372">
        <v>4473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5047635</v>
      </c>
      <c r="BO15" s="449"/>
      <c r="BP15" s="449"/>
      <c r="BQ15" s="449"/>
      <c r="BR15" s="449"/>
      <c r="BS15" s="449"/>
      <c r="BT15" s="449"/>
      <c r="BU15" s="450"/>
      <c r="BV15" s="448">
        <v>4938651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22.2</v>
      </c>
      <c r="AD16" s="500"/>
      <c r="AE16" s="500"/>
      <c r="AF16" s="500"/>
      <c r="AG16" s="501"/>
      <c r="AH16" s="499">
        <v>22.2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14529870</v>
      </c>
      <c r="BO16" s="420"/>
      <c r="BP16" s="420"/>
      <c r="BQ16" s="420"/>
      <c r="BR16" s="420"/>
      <c r="BS16" s="420"/>
      <c r="BT16" s="420"/>
      <c r="BU16" s="421"/>
      <c r="BV16" s="419">
        <v>14333364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12480</v>
      </c>
      <c r="AD17" s="373"/>
      <c r="AE17" s="373"/>
      <c r="AF17" s="373"/>
      <c r="AG17" s="374"/>
      <c r="AH17" s="372">
        <v>13225</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6253141</v>
      </c>
      <c r="BO17" s="420"/>
      <c r="BP17" s="420"/>
      <c r="BQ17" s="420"/>
      <c r="BR17" s="420"/>
      <c r="BS17" s="420"/>
      <c r="BT17" s="420"/>
      <c r="BU17" s="421"/>
      <c r="BV17" s="419">
        <v>6130257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432.12</v>
      </c>
      <c r="M18" s="472"/>
      <c r="N18" s="472"/>
      <c r="O18" s="472"/>
      <c r="P18" s="472"/>
      <c r="Q18" s="472"/>
      <c r="R18" s="473"/>
      <c r="S18" s="473"/>
      <c r="T18" s="473"/>
      <c r="U18" s="473"/>
      <c r="V18" s="474"/>
      <c r="W18" s="490"/>
      <c r="X18" s="491"/>
      <c r="Y18" s="491"/>
      <c r="Z18" s="491"/>
      <c r="AA18" s="491"/>
      <c r="AB18" s="515"/>
      <c r="AC18" s="389">
        <v>66.5</v>
      </c>
      <c r="AD18" s="390"/>
      <c r="AE18" s="390"/>
      <c r="AF18" s="390"/>
      <c r="AG18" s="475"/>
      <c r="AH18" s="389">
        <v>65.7</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16043377</v>
      </c>
      <c r="BO18" s="420"/>
      <c r="BP18" s="420"/>
      <c r="BQ18" s="420"/>
      <c r="BR18" s="420"/>
      <c r="BS18" s="420"/>
      <c r="BT18" s="420"/>
      <c r="BU18" s="421"/>
      <c r="BV18" s="419">
        <v>15461162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94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22001642</v>
      </c>
      <c r="BO19" s="420"/>
      <c r="BP19" s="420"/>
      <c r="BQ19" s="420"/>
      <c r="BR19" s="420"/>
      <c r="BS19" s="420"/>
      <c r="BT19" s="420"/>
      <c r="BU19" s="421"/>
      <c r="BV19" s="419">
        <v>22143258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17375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33051269</v>
      </c>
      <c r="BO22" s="449"/>
      <c r="BP22" s="449"/>
      <c r="BQ22" s="449"/>
      <c r="BR22" s="449"/>
      <c r="BS22" s="449"/>
      <c r="BT22" s="449"/>
      <c r="BU22" s="450"/>
      <c r="BV22" s="448">
        <v>32975781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26597813</v>
      </c>
      <c r="BO23" s="420"/>
      <c r="BP23" s="420"/>
      <c r="BQ23" s="420"/>
      <c r="BR23" s="420"/>
      <c r="BS23" s="420"/>
      <c r="BT23" s="420"/>
      <c r="BU23" s="421"/>
      <c r="BV23" s="419">
        <v>27088591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8710</v>
      </c>
      <c r="R24" s="373"/>
      <c r="S24" s="373"/>
      <c r="T24" s="373"/>
      <c r="U24" s="373"/>
      <c r="V24" s="374"/>
      <c r="W24" s="462"/>
      <c r="X24" s="399"/>
      <c r="Y24" s="400"/>
      <c r="Z24" s="375" t="s">
        <v>161</v>
      </c>
      <c r="AA24" s="376"/>
      <c r="AB24" s="376"/>
      <c r="AC24" s="376"/>
      <c r="AD24" s="376"/>
      <c r="AE24" s="376"/>
      <c r="AF24" s="376"/>
      <c r="AG24" s="377"/>
      <c r="AH24" s="372">
        <v>425</v>
      </c>
      <c r="AI24" s="373"/>
      <c r="AJ24" s="373"/>
      <c r="AK24" s="373"/>
      <c r="AL24" s="374"/>
      <c r="AM24" s="372">
        <v>1344700</v>
      </c>
      <c r="AN24" s="373"/>
      <c r="AO24" s="373"/>
      <c r="AP24" s="373"/>
      <c r="AQ24" s="373"/>
      <c r="AR24" s="374"/>
      <c r="AS24" s="372">
        <v>3164</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27492258</v>
      </c>
      <c r="BO24" s="420"/>
      <c r="BP24" s="420"/>
      <c r="BQ24" s="420"/>
      <c r="BR24" s="420"/>
      <c r="BS24" s="420"/>
      <c r="BT24" s="420"/>
      <c r="BU24" s="421"/>
      <c r="BV24" s="419">
        <v>26783762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6760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4639641</v>
      </c>
      <c r="BO25" s="449"/>
      <c r="BP25" s="449"/>
      <c r="BQ25" s="449"/>
      <c r="BR25" s="449"/>
      <c r="BS25" s="449"/>
      <c r="BT25" s="449"/>
      <c r="BU25" s="450"/>
      <c r="BV25" s="448">
        <v>4569371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5650</v>
      </c>
      <c r="R26" s="373"/>
      <c r="S26" s="373"/>
      <c r="T26" s="373"/>
      <c r="U26" s="373"/>
      <c r="V26" s="374"/>
      <c r="W26" s="462"/>
      <c r="X26" s="399"/>
      <c r="Y26" s="400"/>
      <c r="Z26" s="375" t="s">
        <v>167</v>
      </c>
      <c r="AA26" s="430"/>
      <c r="AB26" s="430"/>
      <c r="AC26" s="430"/>
      <c r="AD26" s="430"/>
      <c r="AE26" s="430"/>
      <c r="AF26" s="430"/>
      <c r="AG26" s="431"/>
      <c r="AH26" s="372">
        <v>16</v>
      </c>
      <c r="AI26" s="373"/>
      <c r="AJ26" s="373"/>
      <c r="AK26" s="373"/>
      <c r="AL26" s="374"/>
      <c r="AM26" s="372">
        <v>43808</v>
      </c>
      <c r="AN26" s="373"/>
      <c r="AO26" s="373"/>
      <c r="AP26" s="373"/>
      <c r="AQ26" s="373"/>
      <c r="AR26" s="374"/>
      <c r="AS26" s="372">
        <v>2738</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4470</v>
      </c>
      <c r="R27" s="373"/>
      <c r="S27" s="373"/>
      <c r="T27" s="373"/>
      <c r="U27" s="373"/>
      <c r="V27" s="374"/>
      <c r="W27" s="462"/>
      <c r="X27" s="399"/>
      <c r="Y27" s="400"/>
      <c r="Z27" s="375" t="s">
        <v>170</v>
      </c>
      <c r="AA27" s="376"/>
      <c r="AB27" s="376"/>
      <c r="AC27" s="376"/>
      <c r="AD27" s="376"/>
      <c r="AE27" s="376"/>
      <c r="AF27" s="376"/>
      <c r="AG27" s="377"/>
      <c r="AH27" s="372">
        <v>9</v>
      </c>
      <c r="AI27" s="373"/>
      <c r="AJ27" s="373"/>
      <c r="AK27" s="373"/>
      <c r="AL27" s="374"/>
      <c r="AM27" s="372">
        <v>33876</v>
      </c>
      <c r="AN27" s="373"/>
      <c r="AO27" s="373"/>
      <c r="AP27" s="373"/>
      <c r="AQ27" s="373"/>
      <c r="AR27" s="374"/>
      <c r="AS27" s="372">
        <v>3764</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487149</v>
      </c>
      <c r="BO27" s="454"/>
      <c r="BP27" s="454"/>
      <c r="BQ27" s="454"/>
      <c r="BR27" s="454"/>
      <c r="BS27" s="454"/>
      <c r="BT27" s="454"/>
      <c r="BU27" s="455"/>
      <c r="BV27" s="453">
        <v>486991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3700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2578165</v>
      </c>
      <c r="BO28" s="449"/>
      <c r="BP28" s="449"/>
      <c r="BQ28" s="449"/>
      <c r="BR28" s="449"/>
      <c r="BS28" s="449"/>
      <c r="BT28" s="449"/>
      <c r="BU28" s="450"/>
      <c r="BV28" s="448">
        <v>3024971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19</v>
      </c>
      <c r="M29" s="373"/>
      <c r="N29" s="373"/>
      <c r="O29" s="373"/>
      <c r="P29" s="374"/>
      <c r="Q29" s="372">
        <v>3440</v>
      </c>
      <c r="R29" s="373"/>
      <c r="S29" s="373"/>
      <c r="T29" s="373"/>
      <c r="U29" s="373"/>
      <c r="V29" s="374"/>
      <c r="W29" s="463"/>
      <c r="X29" s="464"/>
      <c r="Y29" s="465"/>
      <c r="Z29" s="375" t="s">
        <v>176</v>
      </c>
      <c r="AA29" s="376"/>
      <c r="AB29" s="376"/>
      <c r="AC29" s="376"/>
      <c r="AD29" s="376"/>
      <c r="AE29" s="376"/>
      <c r="AF29" s="376"/>
      <c r="AG29" s="377"/>
      <c r="AH29" s="372">
        <v>434</v>
      </c>
      <c r="AI29" s="373"/>
      <c r="AJ29" s="373"/>
      <c r="AK29" s="373"/>
      <c r="AL29" s="374"/>
      <c r="AM29" s="372">
        <v>1378576</v>
      </c>
      <c r="AN29" s="373"/>
      <c r="AO29" s="373"/>
      <c r="AP29" s="373"/>
      <c r="AQ29" s="373"/>
      <c r="AR29" s="374"/>
      <c r="AS29" s="372">
        <v>3176</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1270330</v>
      </c>
      <c r="BO29" s="420"/>
      <c r="BP29" s="420"/>
      <c r="BQ29" s="420"/>
      <c r="BR29" s="420"/>
      <c r="BS29" s="420"/>
      <c r="BT29" s="420"/>
      <c r="BU29" s="421"/>
      <c r="BV29" s="419">
        <v>1264300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94.2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6490515</v>
      </c>
      <c r="BO30" s="454"/>
      <c r="BP30" s="454"/>
      <c r="BQ30" s="454"/>
      <c r="BR30" s="454"/>
      <c r="BS30" s="454"/>
      <c r="BT30" s="454"/>
      <c r="BU30" s="455"/>
      <c r="BV30" s="453">
        <v>6955126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12</v>
      </c>
      <c r="BF34" s="367"/>
      <c r="BG34" s="368" t="str">
        <f>IF('各会計、関係団体の財政状況及び健全化判断比率'!B36="","",'各会計、関係団体の財政状況及び健全化判断比率'!B36)</f>
        <v>港湾施設事業特別会計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愛媛県市町総合事務組合（退職手当事業特別会計）</v>
      </c>
      <c r="BZ34" s="368"/>
      <c r="CA34" s="368"/>
      <c r="CB34" s="368"/>
      <c r="CC34" s="368"/>
      <c r="CD34" s="368"/>
      <c r="CE34" s="368"/>
      <c r="CF34" s="368"/>
      <c r="CG34" s="368"/>
      <c r="CH34" s="368"/>
      <c r="CI34" s="368"/>
      <c r="CJ34" s="368"/>
      <c r="CK34" s="368"/>
      <c r="CL34" s="368"/>
      <c r="CM34" s="368"/>
      <c r="CN34" s="169"/>
      <c r="CO34" s="367">
        <f>IF(CQ34="","",MAX(C34:D43,U34:V43,AM34:AN43,BE34:BF43,BW34:BX43)+1)</f>
        <v>23</v>
      </c>
      <c r="CP34" s="367"/>
      <c r="CQ34" s="368" t="str">
        <f>IF('各会計、関係団体の財政状況及び健全化判断比率'!BS7="","",'各会計、関係団体の財政状況及び健全化判断比率'!BS7)</f>
        <v>青島海運有限会社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土地取得造成特別会計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国民健康保険診療所特別会計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愛媛県市町総合事務組合（消防補償事業特別会計）</v>
      </c>
      <c r="BZ35" s="368"/>
      <c r="CA35" s="368"/>
      <c r="CB35" s="368"/>
      <c r="CC35" s="368"/>
      <c r="CD35" s="368"/>
      <c r="CE35" s="368"/>
      <c r="CF35" s="368"/>
      <c r="CG35" s="368"/>
      <c r="CH35" s="368"/>
      <c r="CI35" s="368"/>
      <c r="CJ35" s="368"/>
      <c r="CK35" s="368"/>
      <c r="CL35" s="368"/>
      <c r="CM35" s="368"/>
      <c r="CN35" s="169"/>
      <c r="CO35" s="367">
        <f t="shared" ref="CO35:CO43" si="3">IF(CQ35="","",CO34+1)</f>
        <v>24</v>
      </c>
      <c r="CP35" s="367"/>
      <c r="CQ35" s="368" t="str">
        <f>IF('各会計、関係団体の財政状況及び健全化判断比率'!BS8="","",'各会計、関係団体の財政状況及び健全化判断比率'!BS8)</f>
        <v>ひじかわ開発株式会社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飲料水供給事業特別会計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大洲・喜多衛生事務組合</v>
      </c>
      <c r="BZ36" s="368"/>
      <c r="CA36" s="368"/>
      <c r="CB36" s="368"/>
      <c r="CC36" s="368"/>
      <c r="CD36" s="368"/>
      <c r="CE36" s="368"/>
      <c r="CF36" s="368"/>
      <c r="CG36" s="368"/>
      <c r="CH36" s="368"/>
      <c r="CI36" s="368"/>
      <c r="CJ36" s="368"/>
      <c r="CK36" s="368"/>
      <c r="CL36" s="368"/>
      <c r="CM36" s="368"/>
      <c r="CN36" s="169"/>
      <c r="CO36" s="367">
        <f t="shared" si="3"/>
        <v>25</v>
      </c>
      <c r="CP36" s="367"/>
      <c r="CQ36" s="368" t="str">
        <f>IF('各会計、関係団体の財政状況及び健全化判断比率'!BS9="","",'各会計、関係団体の財政状況及び健全化判断比率'!BS9)</f>
        <v>株式会社清流の里ひじかわ</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介護保険特別会計</v>
      </c>
      <c r="X37" s="368"/>
      <c r="Y37" s="368"/>
      <c r="Z37" s="368"/>
      <c r="AA37" s="368"/>
      <c r="AB37" s="368"/>
      <c r="AC37" s="368"/>
      <c r="AD37" s="368"/>
      <c r="AE37" s="368"/>
      <c r="AF37" s="368"/>
      <c r="AG37" s="368"/>
      <c r="AH37" s="368"/>
      <c r="AI37" s="368"/>
      <c r="AJ37" s="368"/>
      <c r="AK37" s="368"/>
      <c r="AL37" s="169"/>
      <c r="AM37" s="367">
        <f t="shared" si="0"/>
        <v>11</v>
      </c>
      <c r="AN37" s="367"/>
      <c r="AO37" s="368" t="str">
        <f>IF('各会計、関係団体の財政状況及び健全化判断比率'!B35="","",'各会計、関係団体の財政状況及び健全化判断比率'!B35)</f>
        <v>病院事業会計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大洲喜多特別養護老人ホーム事務組合（一般会計）</v>
      </c>
      <c r="BZ37" s="368"/>
      <c r="CA37" s="368"/>
      <c r="CB37" s="368"/>
      <c r="CC37" s="368"/>
      <c r="CD37" s="368"/>
      <c r="CE37" s="368"/>
      <c r="CF37" s="368"/>
      <c r="CG37" s="368"/>
      <c r="CH37" s="368"/>
      <c r="CI37" s="368"/>
      <c r="CJ37" s="368"/>
      <c r="CK37" s="368"/>
      <c r="CL37" s="368"/>
      <c r="CM37" s="368"/>
      <c r="CN37" s="169"/>
      <c r="CO37" s="367">
        <f t="shared" si="3"/>
        <v>26</v>
      </c>
      <c r="CP37" s="367"/>
      <c r="CQ37" s="368" t="str">
        <f>IF('各会計、関係団体の財政状況及び健全化判断比率'!BS10="","",'各会計、関係団体の財政状況及び健全化判断比率'!BS10)</f>
        <v>株式会社ゆうとぴあ河辺</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大洲喜多特別養護老人ホーム事務組合（公営企業会計）</v>
      </c>
      <c r="BZ38" s="368"/>
      <c r="CA38" s="368"/>
      <c r="CB38" s="368"/>
      <c r="CC38" s="368"/>
      <c r="CD38" s="368"/>
      <c r="CE38" s="368"/>
      <c r="CF38" s="368"/>
      <c r="CG38" s="368"/>
      <c r="CH38" s="368"/>
      <c r="CI38" s="368"/>
      <c r="CJ38" s="368"/>
      <c r="CK38" s="368"/>
      <c r="CL38" s="368"/>
      <c r="CM38" s="368"/>
      <c r="CN38" s="169"/>
      <c r="CO38" s="367">
        <f t="shared" si="3"/>
        <v>27</v>
      </c>
      <c r="CP38" s="367"/>
      <c r="CQ38" s="368" t="str">
        <f>IF('各会計、関係団体の財政状況及び健全化判断比率'!BS11="","",'各会計、関係団体の財政状況及び健全化判断比率'!BS11)</f>
        <v>担い手公社河辺やまびこ有限会社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大洲地区広域消防事務組合</v>
      </c>
      <c r="BZ39" s="368"/>
      <c r="CA39" s="368"/>
      <c r="CB39" s="368"/>
      <c r="CC39" s="368"/>
      <c r="CD39" s="368"/>
      <c r="CE39" s="368"/>
      <c r="CF39" s="368"/>
      <c r="CG39" s="368"/>
      <c r="CH39" s="368"/>
      <c r="CI39" s="368"/>
      <c r="CJ39" s="368"/>
      <c r="CK39" s="368"/>
      <c r="CL39" s="368"/>
      <c r="CM39" s="368"/>
      <c r="CN39" s="169"/>
      <c r="CO39" s="367">
        <f t="shared" si="3"/>
        <v>28</v>
      </c>
      <c r="CP39" s="367"/>
      <c r="CQ39" s="368" t="str">
        <f>IF('各会計、関係団体の財政状況及び健全化判断比率'!BS12="","",'各会計、関係団体の財政状況及び健全化判断比率'!BS12)</f>
        <v>一般社団法人キタ・マネジメント</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八幡浜・大洲地区広域市町村圏組合（一般会計）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20</v>
      </c>
      <c r="BX41" s="367"/>
      <c r="BY41" s="368" t="str">
        <f>IF('各会計、関係団体の財政状況及び健全化判断比率'!B75="","",'各会計、関係団体の財政状況及び健全化判断比率'!B75)</f>
        <v>八幡浜・大洲地区広域市町村圏組合（八幡浜・大洲地方拠点都市対策室特別会計）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21</v>
      </c>
      <c r="BX42" s="367"/>
      <c r="BY42" s="368" t="str">
        <f>IF('各会計、関係団体の財政状況及び健全化判断比率'!B76="","",'各会計、関係団体の財政状況及び健全化判断比率'!B76)</f>
        <v>八幡浜・大洲地区広域市町村圏組合（運動公園特別会計）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22</v>
      </c>
      <c r="BX43" s="367"/>
      <c r="BY43" s="368" t="str">
        <f>IF('各会計、関係団体の財政状況及び健全化判断比率'!B77="","",'各会計、関係団体の財政状況及び健全化判断比率'!B77)</f>
        <v>愛媛地方税滞納整理機構</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L4c8EdykpHsY42JyQMbp0WVxpWWS6LHpAdqBFBlrv7eDAYUfFJutuMQ3pYcCWc2XwExp40xbw1XB4DW8H0q55g==" saltValue="PAfIUQaGY6p6xlCMQcUN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538</v>
      </c>
      <c r="D34" s="1151"/>
      <c r="E34" s="1152"/>
      <c r="F34" s="32">
        <v>15.27</v>
      </c>
      <c r="G34" s="33">
        <v>23.68</v>
      </c>
      <c r="H34" s="33">
        <v>19.84</v>
      </c>
      <c r="I34" s="33">
        <v>14.17</v>
      </c>
      <c r="J34" s="34">
        <v>11.14</v>
      </c>
      <c r="K34" s="22"/>
      <c r="L34" s="22"/>
      <c r="M34" s="22"/>
      <c r="N34" s="22"/>
      <c r="O34" s="22"/>
      <c r="P34" s="22"/>
    </row>
    <row r="35" spans="1:16" ht="39" customHeight="1" x14ac:dyDescent="0.15">
      <c r="A35" s="22"/>
      <c r="B35" s="35"/>
      <c r="C35" s="1145" t="s">
        <v>539</v>
      </c>
      <c r="D35" s="1146"/>
      <c r="E35" s="1147"/>
      <c r="F35" s="36">
        <v>5.05</v>
      </c>
      <c r="G35" s="37">
        <v>3.59</v>
      </c>
      <c r="H35" s="37">
        <v>3.3</v>
      </c>
      <c r="I35" s="37">
        <v>2.78</v>
      </c>
      <c r="J35" s="38">
        <v>4.74</v>
      </c>
      <c r="K35" s="22"/>
      <c r="L35" s="22"/>
      <c r="M35" s="22"/>
      <c r="N35" s="22"/>
      <c r="O35" s="22"/>
      <c r="P35" s="22"/>
    </row>
    <row r="36" spans="1:16" ht="39" customHeight="1" x14ac:dyDescent="0.15">
      <c r="A36" s="22"/>
      <c r="B36" s="35"/>
      <c r="C36" s="1145" t="s">
        <v>540</v>
      </c>
      <c r="D36" s="1146"/>
      <c r="E36" s="1147"/>
      <c r="F36" s="36">
        <v>7.63</v>
      </c>
      <c r="G36" s="37">
        <v>7</v>
      </c>
      <c r="H36" s="37">
        <v>5.77</v>
      </c>
      <c r="I36" s="37">
        <v>4.3</v>
      </c>
      <c r="J36" s="38">
        <v>3.29</v>
      </c>
      <c r="K36" s="22"/>
      <c r="L36" s="22"/>
      <c r="M36" s="22"/>
      <c r="N36" s="22"/>
      <c r="O36" s="22"/>
      <c r="P36" s="22"/>
    </row>
    <row r="37" spans="1:16" ht="39" customHeight="1" x14ac:dyDescent="0.15">
      <c r="A37" s="22"/>
      <c r="B37" s="35"/>
      <c r="C37" s="1145" t="s">
        <v>541</v>
      </c>
      <c r="D37" s="1146"/>
      <c r="E37" s="1147"/>
      <c r="F37" s="36">
        <v>0.03</v>
      </c>
      <c r="G37" s="37">
        <v>0.39</v>
      </c>
      <c r="H37" s="37">
        <v>0.91</v>
      </c>
      <c r="I37" s="37">
        <v>1.2</v>
      </c>
      <c r="J37" s="38">
        <v>1.66</v>
      </c>
      <c r="K37" s="22"/>
      <c r="L37" s="22"/>
      <c r="M37" s="22"/>
      <c r="N37" s="22"/>
      <c r="O37" s="22"/>
      <c r="P37" s="22"/>
    </row>
    <row r="38" spans="1:16" ht="39" customHeight="1" x14ac:dyDescent="0.15">
      <c r="A38" s="22"/>
      <c r="B38" s="35"/>
      <c r="C38" s="1145" t="s">
        <v>542</v>
      </c>
      <c r="D38" s="1146"/>
      <c r="E38" s="1147"/>
      <c r="F38" s="36">
        <v>2.0499999999999998</v>
      </c>
      <c r="G38" s="37">
        <v>1.79</v>
      </c>
      <c r="H38" s="37">
        <v>1.73</v>
      </c>
      <c r="I38" s="37">
        <v>1.28</v>
      </c>
      <c r="J38" s="38">
        <v>1.35</v>
      </c>
      <c r="K38" s="22"/>
      <c r="L38" s="22"/>
      <c r="M38" s="22"/>
      <c r="N38" s="22"/>
      <c r="O38" s="22"/>
      <c r="P38" s="22"/>
    </row>
    <row r="39" spans="1:16" ht="39" customHeight="1" x14ac:dyDescent="0.15">
      <c r="A39" s="22"/>
      <c r="B39" s="35"/>
      <c r="C39" s="1145" t="s">
        <v>543</v>
      </c>
      <c r="D39" s="1146"/>
      <c r="E39" s="1147"/>
      <c r="F39" s="36">
        <v>0.83</v>
      </c>
      <c r="G39" s="37">
        <v>0.81</v>
      </c>
      <c r="H39" s="37">
        <v>0.83</v>
      </c>
      <c r="I39" s="37">
        <v>0.83</v>
      </c>
      <c r="J39" s="38">
        <v>0.92</v>
      </c>
      <c r="K39" s="22"/>
      <c r="L39" s="22"/>
      <c r="M39" s="22"/>
      <c r="N39" s="22"/>
      <c r="O39" s="22"/>
      <c r="P39" s="22"/>
    </row>
    <row r="40" spans="1:16" ht="39" customHeight="1" x14ac:dyDescent="0.15">
      <c r="A40" s="22"/>
      <c r="B40" s="35"/>
      <c r="C40" s="1145" t="s">
        <v>544</v>
      </c>
      <c r="D40" s="1146"/>
      <c r="E40" s="1147"/>
      <c r="F40" s="36">
        <v>0.17</v>
      </c>
      <c r="G40" s="37">
        <v>0.16</v>
      </c>
      <c r="H40" s="37">
        <v>0.18</v>
      </c>
      <c r="I40" s="37">
        <v>0.17</v>
      </c>
      <c r="J40" s="38">
        <v>0.22</v>
      </c>
      <c r="K40" s="22"/>
      <c r="L40" s="22"/>
      <c r="M40" s="22"/>
      <c r="N40" s="22"/>
      <c r="O40" s="22"/>
      <c r="P40" s="22"/>
    </row>
    <row r="41" spans="1:16" ht="39" customHeight="1" x14ac:dyDescent="0.15">
      <c r="A41" s="22"/>
      <c r="B41" s="35"/>
      <c r="C41" s="1145" t="s">
        <v>545</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546</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547</v>
      </c>
      <c r="D43" s="1149"/>
      <c r="E43" s="1150"/>
      <c r="F43" s="41">
        <v>0.18</v>
      </c>
      <c r="G43" s="42">
        <v>0.48</v>
      </c>
      <c r="H43" s="42">
        <v>0.72</v>
      </c>
      <c r="I43" s="42">
        <v>0.3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xWNv/KGqskpyhiMJ8BriFlXnkK97CaPREg2nweNSAE71Vf4LSnooXda4MH8P4YO5exUjkbzGDeTJHefd6YlMw==" saltValue="jGpvK1cb1W+sqIE6qPHx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2443</v>
      </c>
      <c r="L45" s="60">
        <v>2678</v>
      </c>
      <c r="M45" s="60">
        <v>3012</v>
      </c>
      <c r="N45" s="60">
        <v>3209</v>
      </c>
      <c r="O45" s="61">
        <v>3184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15">
      <c r="A48" s="48"/>
      <c r="B48" s="1178"/>
      <c r="C48" s="1179"/>
      <c r="D48" s="62"/>
      <c r="E48" s="1155" t="s">
        <v>13</v>
      </c>
      <c r="F48" s="1155"/>
      <c r="G48" s="1155"/>
      <c r="H48" s="1155"/>
      <c r="I48" s="1155"/>
      <c r="J48" s="1156"/>
      <c r="K48" s="63">
        <v>754</v>
      </c>
      <c r="L48" s="64">
        <v>771</v>
      </c>
      <c r="M48" s="64">
        <v>810</v>
      </c>
      <c r="N48" s="64">
        <v>789</v>
      </c>
      <c r="O48" s="65">
        <v>623</v>
      </c>
      <c r="P48" s="48"/>
      <c r="Q48" s="48"/>
      <c r="R48" s="48"/>
      <c r="S48" s="48"/>
      <c r="T48" s="48"/>
      <c r="U48" s="48"/>
    </row>
    <row r="49" spans="1:21" ht="30.75" customHeight="1" x14ac:dyDescent="0.15">
      <c r="A49" s="48"/>
      <c r="B49" s="1178"/>
      <c r="C49" s="1179"/>
      <c r="D49" s="62"/>
      <c r="E49" s="1155" t="s">
        <v>14</v>
      </c>
      <c r="F49" s="1155"/>
      <c r="G49" s="1155"/>
      <c r="H49" s="1155"/>
      <c r="I49" s="1155"/>
      <c r="J49" s="1156"/>
      <c r="K49" s="63">
        <v>41</v>
      </c>
      <c r="L49" s="64">
        <v>54</v>
      </c>
      <c r="M49" s="64">
        <v>59</v>
      </c>
      <c r="N49" s="64">
        <v>61</v>
      </c>
      <c r="O49" s="65">
        <v>61</v>
      </c>
      <c r="P49" s="48"/>
      <c r="Q49" s="48"/>
      <c r="R49" s="48"/>
      <c r="S49" s="48"/>
      <c r="T49" s="48"/>
      <c r="U49" s="48"/>
    </row>
    <row r="50" spans="1:21" ht="30.75" customHeight="1" x14ac:dyDescent="0.15">
      <c r="A50" s="48"/>
      <c r="B50" s="1178"/>
      <c r="C50" s="1179"/>
      <c r="D50" s="62"/>
      <c r="E50" s="1155" t="s">
        <v>15</v>
      </c>
      <c r="F50" s="1155"/>
      <c r="G50" s="1155"/>
      <c r="H50" s="1155"/>
      <c r="I50" s="1155"/>
      <c r="J50" s="1156"/>
      <c r="K50" s="63">
        <v>56</v>
      </c>
      <c r="L50" s="64">
        <v>51</v>
      </c>
      <c r="M50" s="64">
        <v>50</v>
      </c>
      <c r="N50" s="64">
        <v>53</v>
      </c>
      <c r="O50" s="65">
        <v>52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2405</v>
      </c>
      <c r="L52" s="64">
        <v>2572</v>
      </c>
      <c r="M52" s="64">
        <v>2857</v>
      </c>
      <c r="N52" s="64">
        <v>2988</v>
      </c>
      <c r="O52" s="65">
        <v>2918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889</v>
      </c>
      <c r="L53" s="69">
        <v>982</v>
      </c>
      <c r="M53" s="69">
        <v>1074</v>
      </c>
      <c r="N53" s="69">
        <v>1124</v>
      </c>
      <c r="O53" s="70">
        <v>1002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578</v>
      </c>
      <c r="L58" s="84" t="s">
        <v>578</v>
      </c>
      <c r="M58" s="84" t="s">
        <v>492</v>
      </c>
      <c r="N58" s="84" t="s">
        <v>492</v>
      </c>
      <c r="O58" s="85" t="s">
        <v>492</v>
      </c>
    </row>
    <row r="59" spans="1:21" ht="31.5" customHeight="1" x14ac:dyDescent="0.15">
      <c r="B59" s="1163"/>
      <c r="C59" s="1164"/>
      <c r="D59" s="1170" t="s">
        <v>26</v>
      </c>
      <c r="E59" s="1171"/>
      <c r="F59" s="1171"/>
      <c r="G59" s="1171"/>
      <c r="H59" s="1171"/>
      <c r="I59" s="1171"/>
      <c r="J59" s="1172"/>
      <c r="K59" s="86" t="s">
        <v>578</v>
      </c>
      <c r="L59" s="87" t="s">
        <v>578</v>
      </c>
      <c r="M59" s="87" t="s">
        <v>492</v>
      </c>
      <c r="N59" s="87" t="s">
        <v>492</v>
      </c>
      <c r="O59" s="88" t="s">
        <v>492</v>
      </c>
    </row>
    <row r="60" spans="1:21" ht="31.5" customHeight="1" thickBot="1" x14ac:dyDescent="0.2">
      <c r="B60" s="1165"/>
      <c r="C60" s="1166"/>
      <c r="D60" s="1173" t="s">
        <v>27</v>
      </c>
      <c r="E60" s="1174"/>
      <c r="F60" s="1174"/>
      <c r="G60" s="1174"/>
      <c r="H60" s="1174"/>
      <c r="I60" s="1174"/>
      <c r="J60" s="1175"/>
      <c r="K60" s="89" t="s">
        <v>578</v>
      </c>
      <c r="L60" s="90" t="s">
        <v>578</v>
      </c>
      <c r="M60" s="90" t="s">
        <v>492</v>
      </c>
      <c r="N60" s="90" t="s">
        <v>492</v>
      </c>
      <c r="O60" s="91" t="s">
        <v>492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sheetData>
  <sheetProtection algorithmName="SHA-512" hashValue="N9e41IRLsuEUjQqDwRMSlG01NpwKU1go49586+l0fuMWz+Wb7bvDmUQrBR7BUzJTGGiJVnVciL2Rf+myd8NytA==" saltValue="cqQw7kzT42LM8yuRMYhx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s="96" customFormat="1"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43">
        <v>31066</v>
      </c>
      <c r="J41" s="344">
        <v>33029</v>
      </c>
      <c r="K41" s="344">
        <v>33422</v>
      </c>
      <c r="L41" s="344">
        <v>32976</v>
      </c>
      <c r="M41" s="345">
        <v>33051</v>
      </c>
    </row>
    <row r="42" spans="2:13" ht="27.75" customHeight="1" x14ac:dyDescent="0.15">
      <c r="B42" s="1186"/>
      <c r="C42" s="1187"/>
      <c r="D42" s="106"/>
      <c r="E42" s="1190" t="s">
        <v>32</v>
      </c>
      <c r="F42" s="1190"/>
      <c r="G42" s="1190"/>
      <c r="H42" s="1191"/>
      <c r="I42" s="346">
        <v>194</v>
      </c>
      <c r="J42" s="347">
        <v>307</v>
      </c>
      <c r="K42" s="347">
        <v>306</v>
      </c>
      <c r="L42" s="347">
        <v>267</v>
      </c>
      <c r="M42" s="348">
        <v>228</v>
      </c>
    </row>
    <row r="43" spans="2:13" ht="27.75" customHeight="1" x14ac:dyDescent="0.15">
      <c r="B43" s="1186"/>
      <c r="C43" s="1187"/>
      <c r="D43" s="106"/>
      <c r="E43" s="1190" t="s">
        <v>33</v>
      </c>
      <c r="F43" s="1190"/>
      <c r="G43" s="1190"/>
      <c r="H43" s="1191"/>
      <c r="I43" s="346">
        <v>7639</v>
      </c>
      <c r="J43" s="347">
        <v>7274</v>
      </c>
      <c r="K43" s="347">
        <v>7357</v>
      </c>
      <c r="L43" s="347">
        <v>7041</v>
      </c>
      <c r="M43" s="348">
        <v>7087</v>
      </c>
    </row>
    <row r="44" spans="2:13" ht="27.75" customHeight="1" x14ac:dyDescent="0.15">
      <c r="B44" s="1186"/>
      <c r="C44" s="1187"/>
      <c r="D44" s="106"/>
      <c r="E44" s="1190" t="s">
        <v>34</v>
      </c>
      <c r="F44" s="1190"/>
      <c r="G44" s="1190"/>
      <c r="H44" s="1191"/>
      <c r="I44" s="346">
        <v>277</v>
      </c>
      <c r="J44" s="347">
        <v>231</v>
      </c>
      <c r="K44" s="347">
        <v>182</v>
      </c>
      <c r="L44" s="347">
        <v>174</v>
      </c>
      <c r="M44" s="348">
        <v>124</v>
      </c>
    </row>
    <row r="45" spans="2:13" ht="27.75" customHeight="1" x14ac:dyDescent="0.15">
      <c r="B45" s="1186"/>
      <c r="C45" s="1187"/>
      <c r="D45" s="106"/>
      <c r="E45" s="1190" t="s">
        <v>35</v>
      </c>
      <c r="F45" s="1190"/>
      <c r="G45" s="1190"/>
      <c r="H45" s="1191"/>
      <c r="I45" s="346">
        <v>3537</v>
      </c>
      <c r="J45" s="347">
        <v>3382</v>
      </c>
      <c r="K45" s="347">
        <v>3292</v>
      </c>
      <c r="L45" s="347">
        <v>3152</v>
      </c>
      <c r="M45" s="348">
        <v>3018</v>
      </c>
    </row>
    <row r="46" spans="2:13" ht="27.75" customHeight="1" x14ac:dyDescent="0.15">
      <c r="B46" s="1186"/>
      <c r="C46" s="1187"/>
      <c r="D46" s="107"/>
      <c r="E46" s="1190" t="s">
        <v>36</v>
      </c>
      <c r="F46" s="1190"/>
      <c r="G46" s="1190"/>
      <c r="H46" s="1191"/>
      <c r="I46" s="346" t="s">
        <v>492</v>
      </c>
      <c r="J46" s="347" t="s">
        <v>492</v>
      </c>
      <c r="K46" s="347" t="s">
        <v>492</v>
      </c>
      <c r="L46" s="347" t="s">
        <v>492</v>
      </c>
      <c r="M46" s="348" t="s">
        <v>492</v>
      </c>
    </row>
    <row r="47" spans="2:13" ht="27.75" customHeight="1" x14ac:dyDescent="0.15">
      <c r="B47" s="1186"/>
      <c r="C47" s="1187"/>
      <c r="D47" s="108"/>
      <c r="E47" s="1200" t="s">
        <v>37</v>
      </c>
      <c r="F47" s="1201"/>
      <c r="G47" s="1201"/>
      <c r="H47" s="1202"/>
      <c r="I47" s="346" t="s">
        <v>492</v>
      </c>
      <c r="J47" s="347" t="s">
        <v>492</v>
      </c>
      <c r="K47" s="347" t="s">
        <v>492</v>
      </c>
      <c r="L47" s="347" t="s">
        <v>492</v>
      </c>
      <c r="M47" s="348" t="s">
        <v>492</v>
      </c>
    </row>
    <row r="48" spans="2:13" ht="27.75" customHeight="1" x14ac:dyDescent="0.15">
      <c r="B48" s="1186"/>
      <c r="C48" s="1187"/>
      <c r="D48" s="106"/>
      <c r="E48" s="1190" t="s">
        <v>38</v>
      </c>
      <c r="F48" s="1190"/>
      <c r="G48" s="1190"/>
      <c r="H48" s="1191"/>
      <c r="I48" s="346" t="s">
        <v>492</v>
      </c>
      <c r="J48" s="347" t="s">
        <v>492</v>
      </c>
      <c r="K48" s="347" t="s">
        <v>492</v>
      </c>
      <c r="L48" s="347" t="s">
        <v>492</v>
      </c>
      <c r="M48" s="348" t="s">
        <v>492</v>
      </c>
    </row>
    <row r="49" spans="2:13" ht="27.75" customHeight="1" x14ac:dyDescent="0.15">
      <c r="B49" s="1188"/>
      <c r="C49" s="1189"/>
      <c r="D49" s="106"/>
      <c r="E49" s="1190" t="s">
        <v>39</v>
      </c>
      <c r="F49" s="1190"/>
      <c r="G49" s="1190"/>
      <c r="H49" s="1191"/>
      <c r="I49" s="346" t="s">
        <v>492</v>
      </c>
      <c r="J49" s="347" t="s">
        <v>492</v>
      </c>
      <c r="K49" s="347" t="s">
        <v>492</v>
      </c>
      <c r="L49" s="347" t="s">
        <v>492</v>
      </c>
      <c r="M49" s="348" t="s">
        <v>492</v>
      </c>
    </row>
    <row r="50" spans="2:13" ht="27.75" customHeight="1" x14ac:dyDescent="0.15">
      <c r="B50" s="1184" t="s">
        <v>40</v>
      </c>
      <c r="C50" s="1185"/>
      <c r="D50" s="109"/>
      <c r="E50" s="1190" t="s">
        <v>41</v>
      </c>
      <c r="F50" s="1190"/>
      <c r="G50" s="1190"/>
      <c r="H50" s="1191"/>
      <c r="I50" s="346">
        <v>8112</v>
      </c>
      <c r="J50" s="347">
        <v>8270</v>
      </c>
      <c r="K50" s="347">
        <v>9227</v>
      </c>
      <c r="L50" s="347">
        <v>9605</v>
      </c>
      <c r="M50" s="348">
        <v>8986</v>
      </c>
    </row>
    <row r="51" spans="2:13" ht="27.75" customHeight="1" x14ac:dyDescent="0.15">
      <c r="B51" s="1186"/>
      <c r="C51" s="1187"/>
      <c r="D51" s="106"/>
      <c r="E51" s="1190" t="s">
        <v>42</v>
      </c>
      <c r="F51" s="1190"/>
      <c r="G51" s="1190"/>
      <c r="H51" s="1191"/>
      <c r="I51" s="346">
        <v>437</v>
      </c>
      <c r="J51" s="347">
        <v>616</v>
      </c>
      <c r="K51" s="347">
        <v>602</v>
      </c>
      <c r="L51" s="347">
        <v>596</v>
      </c>
      <c r="M51" s="348">
        <v>591</v>
      </c>
    </row>
    <row r="52" spans="2:13" ht="27.75" customHeight="1" x14ac:dyDescent="0.15">
      <c r="B52" s="1188"/>
      <c r="C52" s="1189"/>
      <c r="D52" s="106"/>
      <c r="E52" s="1190" t="s">
        <v>43</v>
      </c>
      <c r="F52" s="1190"/>
      <c r="G52" s="1190"/>
      <c r="H52" s="1191"/>
      <c r="I52" s="346">
        <v>28898</v>
      </c>
      <c r="J52" s="347">
        <v>29873</v>
      </c>
      <c r="K52" s="347">
        <v>29515</v>
      </c>
      <c r="L52" s="347">
        <v>29114</v>
      </c>
      <c r="M52" s="348">
        <v>29364</v>
      </c>
    </row>
    <row r="53" spans="2:13" ht="27.75" customHeight="1" thickBot="1" x14ac:dyDescent="0.2">
      <c r="B53" s="1192" t="s">
        <v>19</v>
      </c>
      <c r="C53" s="1193"/>
      <c r="D53" s="110"/>
      <c r="E53" s="1194" t="s">
        <v>44</v>
      </c>
      <c r="F53" s="1194"/>
      <c r="G53" s="1194"/>
      <c r="H53" s="1195"/>
      <c r="I53" s="349">
        <v>5264</v>
      </c>
      <c r="J53" s="350">
        <v>5463</v>
      </c>
      <c r="K53" s="350">
        <v>5214</v>
      </c>
      <c r="L53" s="350">
        <v>4295</v>
      </c>
      <c r="M53" s="351">
        <v>4568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hVuTt9uymqNQpcCWpeZ62/D9JXUYJBZud3PlthnrGTq4LYlrsQ5110PcPKCT9zGb6UmfIT1SaMLHq7H3M70og==" saltValue="FrHf+yoisJY2z6U3iQnx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3025</v>
      </c>
      <c r="G55" s="352">
        <v>3025</v>
      </c>
      <c r="H55" s="353">
        <v>2578</v>
      </c>
    </row>
    <row r="56" spans="2:8" ht="52.5" customHeight="1" x14ac:dyDescent="0.15">
      <c r="B56" s="122"/>
      <c r="C56" s="1213" t="s">
        <v>47</v>
      </c>
      <c r="D56" s="1213"/>
      <c r="E56" s="1214"/>
      <c r="F56" s="354">
        <v>1233</v>
      </c>
      <c r="G56" s="354">
        <v>1264</v>
      </c>
      <c r="H56" s="355">
        <v>1270</v>
      </c>
    </row>
    <row r="57" spans="2:8" ht="53.25" customHeight="1" x14ac:dyDescent="0.15">
      <c r="B57" s="122"/>
      <c r="C57" s="1215" t="s">
        <v>48</v>
      </c>
      <c r="D57" s="1215"/>
      <c r="E57" s="1216"/>
      <c r="F57" s="356">
        <v>6331</v>
      </c>
      <c r="G57" s="356">
        <v>6955</v>
      </c>
      <c r="H57" s="357">
        <v>6491</v>
      </c>
    </row>
    <row r="58" spans="2:8" ht="45.75" customHeight="1" x14ac:dyDescent="0.15">
      <c r="B58" s="123"/>
      <c r="C58" s="1203" t="s">
        <v>577</v>
      </c>
      <c r="D58" s="1204"/>
      <c r="E58" s="1205"/>
      <c r="F58" s="358">
        <v>1501</v>
      </c>
      <c r="G58" s="358">
        <v>2004</v>
      </c>
      <c r="H58" s="359">
        <v>2411</v>
      </c>
    </row>
    <row r="59" spans="2:8" ht="45.75" customHeight="1" x14ac:dyDescent="0.15">
      <c r="B59" s="123"/>
      <c r="C59" s="1203" t="s">
        <v>576</v>
      </c>
      <c r="D59" s="1204"/>
      <c r="E59" s="1205"/>
      <c r="F59" s="358">
        <v>2404</v>
      </c>
      <c r="G59" s="358">
        <v>2574</v>
      </c>
      <c r="H59" s="359">
        <v>1862</v>
      </c>
    </row>
    <row r="60" spans="2:8" ht="45.75" customHeight="1" x14ac:dyDescent="0.15">
      <c r="B60" s="123"/>
      <c r="C60" s="1203" t="s">
        <v>575</v>
      </c>
      <c r="D60" s="1204"/>
      <c r="E60" s="1205"/>
      <c r="F60" s="358">
        <v>743</v>
      </c>
      <c r="G60" s="358">
        <v>743</v>
      </c>
      <c r="H60" s="359">
        <v>742</v>
      </c>
    </row>
    <row r="61" spans="2:8" ht="45.75" customHeight="1" x14ac:dyDescent="0.15">
      <c r="B61" s="123"/>
      <c r="C61" s="1203" t="s">
        <v>574</v>
      </c>
      <c r="D61" s="1204"/>
      <c r="E61" s="1205"/>
      <c r="F61" s="358">
        <v>337</v>
      </c>
      <c r="G61" s="358">
        <v>404</v>
      </c>
      <c r="H61" s="359">
        <v>291</v>
      </c>
    </row>
    <row r="62" spans="2:8" ht="45.75" customHeight="1" thickBot="1" x14ac:dyDescent="0.2">
      <c r="B62" s="124"/>
      <c r="C62" s="1206" t="s">
        <v>573</v>
      </c>
      <c r="D62" s="1207"/>
      <c r="E62" s="1208"/>
      <c r="F62" s="360">
        <v>220</v>
      </c>
      <c r="G62" s="360">
        <v>220</v>
      </c>
      <c r="H62" s="361">
        <v>221</v>
      </c>
    </row>
    <row r="63" spans="2:8" ht="52.5" customHeight="1" thickBot="1" x14ac:dyDescent="0.2">
      <c r="B63" s="125"/>
      <c r="C63" s="1209" t="s">
        <v>49</v>
      </c>
      <c r="D63" s="1209"/>
      <c r="E63" s="1210"/>
      <c r="F63" s="362">
        <v>10589</v>
      </c>
      <c r="G63" s="362">
        <v>11244</v>
      </c>
      <c r="H63" s="363">
        <v>10339</v>
      </c>
    </row>
    <row r="64" spans="2:8" x14ac:dyDescent="0.15"/>
  </sheetData>
  <sheetProtection algorithmName="SHA-512" hashValue="lYPJOGnBpZn4MjCSyVLJ6Lz82dT/OKcCMEZgt451p5WHbBAs7HB09pQIj2hqDPjihRDQuc3Czh6MDPMkvns2rg==" saltValue="bfryhX4i271dp+VdocbV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124867</v>
      </c>
      <c r="E3" s="144"/>
      <c r="F3" s="145">
        <v>92632</v>
      </c>
      <c r="G3" s="146"/>
      <c r="H3" s="147"/>
    </row>
    <row r="4" spans="1:8" x14ac:dyDescent="0.15">
      <c r="A4" s="148"/>
      <c r="B4" s="149"/>
      <c r="C4" s="150"/>
      <c r="D4" s="151">
        <v>50657</v>
      </c>
      <c r="E4" s="152"/>
      <c r="F4" s="153">
        <v>47978</v>
      </c>
      <c r="G4" s="154"/>
      <c r="H4" s="155"/>
    </row>
    <row r="5" spans="1:8" x14ac:dyDescent="0.15">
      <c r="A5" s="136" t="s">
        <v>524</v>
      </c>
      <c r="B5" s="141"/>
      <c r="C5" s="142"/>
      <c r="D5" s="143">
        <v>163137</v>
      </c>
      <c r="E5" s="144"/>
      <c r="F5" s="145">
        <v>96469</v>
      </c>
      <c r="G5" s="146"/>
      <c r="H5" s="147"/>
    </row>
    <row r="6" spans="1:8" x14ac:dyDescent="0.15">
      <c r="A6" s="148"/>
      <c r="B6" s="149"/>
      <c r="C6" s="150"/>
      <c r="D6" s="151">
        <v>75630</v>
      </c>
      <c r="E6" s="152"/>
      <c r="F6" s="153">
        <v>49775</v>
      </c>
      <c r="G6" s="154"/>
      <c r="H6" s="155"/>
    </row>
    <row r="7" spans="1:8" x14ac:dyDescent="0.15">
      <c r="A7" s="136" t="s">
        <v>525</v>
      </c>
      <c r="B7" s="141"/>
      <c r="C7" s="142"/>
      <c r="D7" s="143">
        <v>117450</v>
      </c>
      <c r="E7" s="144"/>
      <c r="F7" s="145">
        <v>85743</v>
      </c>
      <c r="G7" s="146"/>
      <c r="H7" s="147"/>
    </row>
    <row r="8" spans="1:8" x14ac:dyDescent="0.15">
      <c r="A8" s="148"/>
      <c r="B8" s="149"/>
      <c r="C8" s="150"/>
      <c r="D8" s="151">
        <v>51373</v>
      </c>
      <c r="E8" s="152"/>
      <c r="F8" s="153">
        <v>45231</v>
      </c>
      <c r="G8" s="154"/>
      <c r="H8" s="155"/>
    </row>
    <row r="9" spans="1:8" x14ac:dyDescent="0.15">
      <c r="A9" s="136" t="s">
        <v>526</v>
      </c>
      <c r="B9" s="141"/>
      <c r="C9" s="142"/>
      <c r="D9" s="143">
        <v>103970</v>
      </c>
      <c r="E9" s="144"/>
      <c r="F9" s="145">
        <v>92509</v>
      </c>
      <c r="G9" s="146"/>
      <c r="H9" s="147"/>
    </row>
    <row r="10" spans="1:8" x14ac:dyDescent="0.15">
      <c r="A10" s="148"/>
      <c r="B10" s="149"/>
      <c r="C10" s="150"/>
      <c r="D10" s="151">
        <v>60870</v>
      </c>
      <c r="E10" s="152"/>
      <c r="F10" s="153">
        <v>52274</v>
      </c>
      <c r="G10" s="154"/>
      <c r="H10" s="155"/>
    </row>
    <row r="11" spans="1:8" x14ac:dyDescent="0.15">
      <c r="A11" s="136" t="s">
        <v>527</v>
      </c>
      <c r="B11" s="141"/>
      <c r="C11" s="142"/>
      <c r="D11" s="143">
        <v>123769</v>
      </c>
      <c r="E11" s="144"/>
      <c r="F11" s="145">
        <v>98544</v>
      </c>
      <c r="G11" s="146"/>
      <c r="H11" s="147"/>
    </row>
    <row r="12" spans="1:8" x14ac:dyDescent="0.15">
      <c r="A12" s="148"/>
      <c r="B12" s="149"/>
      <c r="C12" s="156"/>
      <c r="D12" s="151">
        <v>79996</v>
      </c>
      <c r="E12" s="152"/>
      <c r="F12" s="153">
        <v>55816</v>
      </c>
      <c r="G12" s="154"/>
      <c r="H12" s="155"/>
    </row>
    <row r="13" spans="1:8" x14ac:dyDescent="0.15">
      <c r="A13" s="136"/>
      <c r="B13" s="141"/>
      <c r="C13" s="157"/>
      <c r="D13" s="158">
        <v>126639</v>
      </c>
      <c r="E13" s="159"/>
      <c r="F13" s="160">
        <v>93179</v>
      </c>
      <c r="G13" s="161"/>
      <c r="H13" s="147"/>
    </row>
    <row r="14" spans="1:8" x14ac:dyDescent="0.15">
      <c r="A14" s="148"/>
      <c r="B14" s="149"/>
      <c r="C14" s="150"/>
      <c r="D14" s="151">
        <v>63705</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15.29</v>
      </c>
      <c r="C19" s="162">
        <f>ROUND(VALUE(SUBSTITUTE(実質収支比率等に係る経年分析!G$48,"▲","-")),2)</f>
        <v>23.7</v>
      </c>
      <c r="D19" s="162">
        <f>ROUND(VALUE(SUBSTITUTE(実質収支比率等に係る経年分析!H$48,"▲","-")),2)</f>
        <v>19.86</v>
      </c>
      <c r="E19" s="162">
        <f>ROUND(VALUE(SUBSTITUTE(実質収支比率等に係る経年分析!I$48,"▲","-")),2)</f>
        <v>14.18</v>
      </c>
      <c r="F19" s="162">
        <f>ROUND(VALUE(SUBSTITUTE(実質収支比率等に係る経年分析!J$48,"▲","-")),2)</f>
        <v>11.07</v>
      </c>
    </row>
    <row r="20" spans="1:11" x14ac:dyDescent="0.15">
      <c r="A20" s="162" t="s">
        <v>53</v>
      </c>
      <c r="B20" s="162">
        <f>ROUND(VALUE(SUBSTITUTE(実質収支比率等に係る経年分析!F$47,"▲","-")),2)</f>
        <v>16.850000000000001</v>
      </c>
      <c r="C20" s="162">
        <f>ROUND(VALUE(SUBSTITUTE(実質収支比率等に係る経年分析!G$47,"▲","-")),2)</f>
        <v>16.07</v>
      </c>
      <c r="D20" s="162">
        <f>ROUND(VALUE(SUBSTITUTE(実質収支比率等に係る経年分析!H$47,"▲","-")),2)</f>
        <v>19.52</v>
      </c>
      <c r="E20" s="162">
        <f>ROUND(VALUE(SUBSTITUTE(実質収支比率等に係る経年分析!I$47,"▲","-")),2)</f>
        <v>19.39</v>
      </c>
      <c r="F20" s="162">
        <f>ROUND(VALUE(SUBSTITUTE(実質収支比率等に係る経年分析!J$47,"▲","-")),2)</f>
        <v>16.34</v>
      </c>
    </row>
    <row r="21" spans="1:11" x14ac:dyDescent="0.15">
      <c r="A21" s="162" t="s">
        <v>54</v>
      </c>
      <c r="B21" s="162">
        <f>IF(ISNUMBER(VALUE(SUBSTITUTE(実質収支比率等に係る経年分析!F$49,"▲","-"))),ROUND(VALUE(SUBSTITUTE(実質収支比率等に係る経年分析!F$49,"▲","-")),2),NA())</f>
        <v>2.59</v>
      </c>
      <c r="C21" s="162">
        <f>IF(ISNUMBER(VALUE(SUBSTITUTE(実質収支比率等に係る経年分析!G$49,"▲","-"))),ROUND(VALUE(SUBSTITUTE(実質収支比率等に係る経年分析!G$49,"▲","-")),2),NA())</f>
        <v>9.6300000000000008</v>
      </c>
      <c r="D21" s="162">
        <f>IF(ISNUMBER(VALUE(SUBSTITUTE(実質収支比率等に係る経年分析!H$49,"▲","-"))),ROUND(VALUE(SUBSTITUTE(実質収支比率等に係る経年分析!H$49,"▲","-")),2),NA())</f>
        <v>-0.95</v>
      </c>
      <c r="E21" s="162">
        <f>IF(ISNUMBER(VALUE(SUBSTITUTE(実質収支比率等に係る経年分析!I$49,"▲","-"))),ROUND(VALUE(SUBSTITUTE(実質収支比率等に係る経年分析!I$49,"▲","-")),2),NA())</f>
        <v>-5.54</v>
      </c>
      <c r="F21" s="162">
        <f>IF(ISNUMBER(VALUE(SUBSTITUTE(実質収支比率等に係る経年分析!J$49,"▲","-"))),ROUND(VALUE(SUBSTITUTE(実質収支比率等に係る経年分析!J$49,"▲","-")),2),NA())</f>
        <v>-5.77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土地取得造成特別会計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0.22</v>
      </c>
    </row>
    <row r="31" spans="1:11" x14ac:dyDescent="0.15">
      <c r="A31" s="163" t="str">
        <f>IF(連結実質赤字比率に係る赤字・黒字の構成分析!C$39="",NA(),連結実質赤字比率に係る赤字・黒字の構成分析!C$39)</f>
        <v>工業用水道事業会計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0.83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0.92</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2.0499999999999998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1.35</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1.66</v>
      </c>
    </row>
    <row r="34" spans="1:16" x14ac:dyDescent="0.15">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7.63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3.29</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5.05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3.59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2.78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4.74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15.27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23.68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14.17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11.14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2405</v>
      </c>
      <c r="E42" s="164"/>
      <c r="F42" s="164"/>
      <c r="G42" s="164">
        <f>'実質公債費比率（分子）の構造'!L$52</f>
        <v>2572</v>
      </c>
      <c r="H42" s="164"/>
      <c r="I42" s="164"/>
      <c r="J42" s="164">
        <f>'実質公債費比率（分子）の構造'!M$52</f>
        <v>2857</v>
      </c>
      <c r="K42" s="164"/>
      <c r="L42" s="164"/>
      <c r="M42" s="164">
        <f>'実質公債費比率（分子）の構造'!N$52</f>
        <v>2988</v>
      </c>
      <c r="N42" s="164"/>
      <c r="O42" s="164"/>
      <c r="P42" s="164">
        <f>'実質公債費比率（分子）の構造'!O$52</f>
        <v>2918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56</v>
      </c>
      <c r="C44" s="164"/>
      <c r="D44" s="164"/>
      <c r="E44" s="164">
        <f>'実質公債費比率（分子）の構造'!L$50</f>
        <v>51</v>
      </c>
      <c r="F44" s="164"/>
      <c r="G44" s="164"/>
      <c r="H44" s="164">
        <f>'実質公債費比率（分子）の構造'!M$50</f>
        <v>50</v>
      </c>
      <c r="I44" s="164"/>
      <c r="J44" s="164"/>
      <c r="K44" s="164">
        <f>'実質公債費比率（分子）の構造'!N$50</f>
        <v>53</v>
      </c>
      <c r="L44" s="164"/>
      <c r="M44" s="164"/>
      <c r="N44" s="164">
        <f>'実質公債費比率（分子）の構造'!O$50</f>
        <v>52</v>
      </c>
      <c r="O44" s="164"/>
      <c r="P44" s="164"/>
    </row>
    <row r="45" spans="1:16" x14ac:dyDescent="0.15">
      <c r="A45" s="164" t="s">
        <v>63</v>
      </c>
      <c r="B45" s="164">
        <f>'実質公債費比率（分子）の構造'!K$49</f>
        <v>41</v>
      </c>
      <c r="C45" s="164"/>
      <c r="D45" s="164"/>
      <c r="E45" s="164">
        <f>'実質公債費比率（分子）の構造'!L$49</f>
        <v>54</v>
      </c>
      <c r="F45" s="164"/>
      <c r="G45" s="164"/>
      <c r="H45" s="164">
        <f>'実質公債費比率（分子）の構造'!M$49</f>
        <v>59</v>
      </c>
      <c r="I45" s="164"/>
      <c r="J45" s="164"/>
      <c r="K45" s="164">
        <f>'実質公債費比率（分子）の構造'!N$49</f>
        <v>61</v>
      </c>
      <c r="L45" s="164"/>
      <c r="M45" s="164"/>
      <c r="N45" s="164">
        <f>'実質公債費比率（分子）の構造'!O$49</f>
        <v>61</v>
      </c>
      <c r="O45" s="164"/>
      <c r="P45" s="164"/>
    </row>
    <row r="46" spans="1:16" x14ac:dyDescent="0.15">
      <c r="A46" s="164" t="s">
        <v>64</v>
      </c>
      <c r="B46" s="164">
        <f>'実質公債費比率（分子）の構造'!K$48</f>
        <v>754</v>
      </c>
      <c r="C46" s="164"/>
      <c r="D46" s="164"/>
      <c r="E46" s="164">
        <f>'実質公債費比率（分子）の構造'!L$48</f>
        <v>771</v>
      </c>
      <c r="F46" s="164"/>
      <c r="G46" s="164"/>
      <c r="H46" s="164">
        <f>'実質公債費比率（分子）の構造'!M$48</f>
        <v>810</v>
      </c>
      <c r="I46" s="164"/>
      <c r="J46" s="164"/>
      <c r="K46" s="164">
        <f>'実質公債費比率（分子）の構造'!N$48</f>
        <v>789</v>
      </c>
      <c r="L46" s="164"/>
      <c r="M46" s="164"/>
      <c r="N46" s="164">
        <f>'実質公債費比率（分子）の構造'!O$48</f>
        <v>623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2443</v>
      </c>
      <c r="C49" s="164"/>
      <c r="D49" s="164"/>
      <c r="E49" s="164">
        <f>'実質公債費比率（分子）の構造'!L$45</f>
        <v>2678</v>
      </c>
      <c r="F49" s="164"/>
      <c r="G49" s="164"/>
      <c r="H49" s="164">
        <f>'実質公債費比率（分子）の構造'!M$45</f>
        <v>3012</v>
      </c>
      <c r="I49" s="164"/>
      <c r="J49" s="164"/>
      <c r="K49" s="164">
        <f>'実質公債費比率（分子）の構造'!N$45</f>
        <v>3209</v>
      </c>
      <c r="L49" s="164"/>
      <c r="M49" s="164"/>
      <c r="N49" s="164">
        <f>'実質公債費比率（分子）の構造'!O$45</f>
        <v>3184</v>
      </c>
      <c r="O49" s="164"/>
      <c r="P49" s="164"/>
    </row>
    <row r="50" spans="1:16" x14ac:dyDescent="0.15">
      <c r="A50" s="164" t="s">
        <v>67</v>
      </c>
      <c r="B50" s="164" t="e">
        <f>NA()</f>
        <v>#N/A</v>
      </c>
      <c r="C50" s="164">
        <f>IF(ISNUMBER('実質公債費比率（分子）の構造'!K$53),'実質公債費比率（分子）の構造'!K$53,NA())</f>
        <v>889</v>
      </c>
      <c r="D50" s="164" t="e">
        <f>NA()</f>
        <v>#N/A</v>
      </c>
      <c r="E50" s="164" t="e">
        <f>NA()</f>
        <v>#N/A</v>
      </c>
      <c r="F50" s="164">
        <f>IF(ISNUMBER('実質公債費比率（分子）の構造'!L$53),'実質公債費比率（分子）の構造'!L$53,NA())</f>
        <v>982</v>
      </c>
      <c r="G50" s="164" t="e">
        <f>NA()</f>
        <v>#N/A</v>
      </c>
      <c r="H50" s="164" t="e">
        <f>NA()</f>
        <v>#N/A</v>
      </c>
      <c r="I50" s="164">
        <f>IF(ISNUMBER('実質公債費比率（分子）の構造'!M$53),'実質公債費比率（分子）の構造'!M$53,NA())</f>
        <v>1074</v>
      </c>
      <c r="J50" s="164" t="e">
        <f>NA()</f>
        <v>#N/A</v>
      </c>
      <c r="K50" s="164" t="e">
        <f>NA()</f>
        <v>#N/A</v>
      </c>
      <c r="L50" s="164">
        <f>IF(ISNUMBER('実質公債費比率（分子）の構造'!N$53),'実質公債費比率（分子）の構造'!N$53,NA())</f>
        <v>1124</v>
      </c>
      <c r="M50" s="164" t="e">
        <f>NA()</f>
        <v>#N/A</v>
      </c>
      <c r="N50" s="164" t="e">
        <f>NA()</f>
        <v>#N/A</v>
      </c>
      <c r="O50" s="164">
        <f>IF(ISNUMBER('実質公債費比率（分子）の構造'!O$53),'実質公債費比率（分子）の構造'!O$53,NA())</f>
        <v>1002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28898</v>
      </c>
      <c r="E56" s="163"/>
      <c r="F56" s="163"/>
      <c r="G56" s="163">
        <f>'将来負担比率（分子）の構造'!J$52</f>
        <v>29873</v>
      </c>
      <c r="H56" s="163"/>
      <c r="I56" s="163"/>
      <c r="J56" s="163">
        <f>'将来負担比率（分子）の構造'!K$52</f>
        <v>29515</v>
      </c>
      <c r="K56" s="163"/>
      <c r="L56" s="163"/>
      <c r="M56" s="163">
        <f>'将来負担比率（分子）の構造'!L$52</f>
        <v>29114</v>
      </c>
      <c r="N56" s="163"/>
      <c r="O56" s="163"/>
      <c r="P56" s="163">
        <f>'将来負担比率（分子）の構造'!M$52</f>
        <v>29364</v>
      </c>
    </row>
    <row r="57" spans="1:16" x14ac:dyDescent="0.15">
      <c r="A57" s="163" t="s">
        <v>42</v>
      </c>
      <c r="B57" s="163"/>
      <c r="C57" s="163"/>
      <c r="D57" s="163">
        <f>'将来負担比率（分子）の構造'!I$51</f>
        <v>437</v>
      </c>
      <c r="E57" s="163"/>
      <c r="F57" s="163"/>
      <c r="G57" s="163">
        <f>'将来負担比率（分子）の構造'!J$51</f>
        <v>616</v>
      </c>
      <c r="H57" s="163"/>
      <c r="I57" s="163"/>
      <c r="J57" s="163">
        <f>'将来負担比率（分子）の構造'!K$51</f>
        <v>602</v>
      </c>
      <c r="K57" s="163"/>
      <c r="L57" s="163"/>
      <c r="M57" s="163">
        <f>'将来負担比率（分子）の構造'!L$51</f>
        <v>596</v>
      </c>
      <c r="N57" s="163"/>
      <c r="O57" s="163"/>
      <c r="P57" s="163">
        <f>'将来負担比率（分子）の構造'!M$51</f>
        <v>591</v>
      </c>
    </row>
    <row r="58" spans="1:16" x14ac:dyDescent="0.15">
      <c r="A58" s="163" t="s">
        <v>41</v>
      </c>
      <c r="B58" s="163"/>
      <c r="C58" s="163"/>
      <c r="D58" s="163">
        <f>'将来負担比率（分子）の構造'!I$50</f>
        <v>8112</v>
      </c>
      <c r="E58" s="163"/>
      <c r="F58" s="163"/>
      <c r="G58" s="163">
        <f>'将来負担比率（分子）の構造'!J$50</f>
        <v>8270</v>
      </c>
      <c r="H58" s="163"/>
      <c r="I58" s="163"/>
      <c r="J58" s="163">
        <f>'将来負担比率（分子）の構造'!K$50</f>
        <v>9227</v>
      </c>
      <c r="K58" s="163"/>
      <c r="L58" s="163"/>
      <c r="M58" s="163">
        <f>'将来負担比率（分子）の構造'!L$50</f>
        <v>9605</v>
      </c>
      <c r="N58" s="163"/>
      <c r="O58" s="163"/>
      <c r="P58" s="163">
        <f>'将来負担比率（分子）の構造'!M$50</f>
        <v>8986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3537</v>
      </c>
      <c r="C62" s="163"/>
      <c r="D62" s="163"/>
      <c r="E62" s="163">
        <f>'将来負担比率（分子）の構造'!J$45</f>
        <v>3382</v>
      </c>
      <c r="F62" s="163"/>
      <c r="G62" s="163"/>
      <c r="H62" s="163">
        <f>'将来負担比率（分子）の構造'!K$45</f>
        <v>3292</v>
      </c>
      <c r="I62" s="163"/>
      <c r="J62" s="163"/>
      <c r="K62" s="163">
        <f>'将来負担比率（分子）の構造'!L$45</f>
        <v>3152</v>
      </c>
      <c r="L62" s="163"/>
      <c r="M62" s="163"/>
      <c r="N62" s="163">
        <f>'将来負担比率（分子）の構造'!M$45</f>
        <v>3018</v>
      </c>
      <c r="O62" s="163"/>
      <c r="P62" s="163"/>
    </row>
    <row r="63" spans="1:16" x14ac:dyDescent="0.15">
      <c r="A63" s="163" t="s">
        <v>34</v>
      </c>
      <c r="B63" s="163">
        <f>'将来負担比率（分子）の構造'!I$44</f>
        <v>277</v>
      </c>
      <c r="C63" s="163"/>
      <c r="D63" s="163"/>
      <c r="E63" s="163">
        <f>'将来負担比率（分子）の構造'!J$44</f>
        <v>231</v>
      </c>
      <c r="F63" s="163"/>
      <c r="G63" s="163"/>
      <c r="H63" s="163">
        <f>'将来負担比率（分子）の構造'!K$44</f>
        <v>182</v>
      </c>
      <c r="I63" s="163"/>
      <c r="J63" s="163"/>
      <c r="K63" s="163">
        <f>'将来負担比率（分子）の構造'!L$44</f>
        <v>174</v>
      </c>
      <c r="L63" s="163"/>
      <c r="M63" s="163"/>
      <c r="N63" s="163">
        <f>'将来負担比率（分子）の構造'!M$44</f>
        <v>124</v>
      </c>
      <c r="O63" s="163"/>
      <c r="P63" s="163"/>
    </row>
    <row r="64" spans="1:16" x14ac:dyDescent="0.15">
      <c r="A64" s="163" t="s">
        <v>33</v>
      </c>
      <c r="B64" s="163">
        <f>'将来負担比率（分子）の構造'!I$43</f>
        <v>7639</v>
      </c>
      <c r="C64" s="163"/>
      <c r="D64" s="163"/>
      <c r="E64" s="163">
        <f>'将来負担比率（分子）の構造'!J$43</f>
        <v>7274</v>
      </c>
      <c r="F64" s="163"/>
      <c r="G64" s="163"/>
      <c r="H64" s="163">
        <f>'将来負担比率（分子）の構造'!K$43</f>
        <v>7357</v>
      </c>
      <c r="I64" s="163"/>
      <c r="J64" s="163"/>
      <c r="K64" s="163">
        <f>'将来負担比率（分子）の構造'!L$43</f>
        <v>7041</v>
      </c>
      <c r="L64" s="163"/>
      <c r="M64" s="163"/>
      <c r="N64" s="163">
        <f>'将来負担比率（分子）の構造'!M$43</f>
        <v>7087</v>
      </c>
      <c r="O64" s="163"/>
      <c r="P64" s="163"/>
    </row>
    <row r="65" spans="1:16" x14ac:dyDescent="0.15">
      <c r="A65" s="163" t="s">
        <v>32</v>
      </c>
      <c r="B65" s="163">
        <f>'将来負担比率（分子）の構造'!I$42</f>
        <v>194</v>
      </c>
      <c r="C65" s="163"/>
      <c r="D65" s="163"/>
      <c r="E65" s="163">
        <f>'将来負担比率（分子）の構造'!J$42</f>
        <v>307</v>
      </c>
      <c r="F65" s="163"/>
      <c r="G65" s="163"/>
      <c r="H65" s="163">
        <f>'将来負担比率（分子）の構造'!K$42</f>
        <v>306</v>
      </c>
      <c r="I65" s="163"/>
      <c r="J65" s="163"/>
      <c r="K65" s="163">
        <f>'将来負担比率（分子）の構造'!L$42</f>
        <v>267</v>
      </c>
      <c r="L65" s="163"/>
      <c r="M65" s="163"/>
      <c r="N65" s="163">
        <f>'将来負担比率（分子）の構造'!M$42</f>
        <v>228</v>
      </c>
      <c r="O65" s="163"/>
      <c r="P65" s="163"/>
    </row>
    <row r="66" spans="1:16" x14ac:dyDescent="0.15">
      <c r="A66" s="163" t="s">
        <v>31</v>
      </c>
      <c r="B66" s="163">
        <f>'将来負担比率（分子）の構造'!I$41</f>
        <v>31066</v>
      </c>
      <c r="C66" s="163"/>
      <c r="D66" s="163"/>
      <c r="E66" s="163">
        <f>'将来負担比率（分子）の構造'!J$41</f>
        <v>33029</v>
      </c>
      <c r="F66" s="163"/>
      <c r="G66" s="163"/>
      <c r="H66" s="163">
        <f>'将来負担比率（分子）の構造'!K$41</f>
        <v>33422</v>
      </c>
      <c r="I66" s="163"/>
      <c r="J66" s="163"/>
      <c r="K66" s="163">
        <f>'将来負担比率（分子）の構造'!L$41</f>
        <v>32976</v>
      </c>
      <c r="L66" s="163"/>
      <c r="M66" s="163"/>
      <c r="N66" s="163">
        <f>'将来負担比率（分子）の構造'!M$41</f>
        <v>33051</v>
      </c>
      <c r="O66" s="163"/>
      <c r="P66" s="163"/>
    </row>
    <row r="67" spans="1:16" x14ac:dyDescent="0.15">
      <c r="A67" s="163" t="s">
        <v>71</v>
      </c>
      <c r="B67" s="163" t="e">
        <f>NA()</f>
        <v>#N/A</v>
      </c>
      <c r="C67" s="163">
        <f>IF(ISNUMBER('将来負担比率（分子）の構造'!I$53), IF('将来負担比率（分子）の構造'!I$53 &lt; 0, 0, '将来負担比率（分子）の構造'!I$53), NA())</f>
        <v>5264</v>
      </c>
      <c r="D67" s="163" t="e">
        <f>NA()</f>
        <v>#N/A</v>
      </c>
      <c r="E67" s="163" t="e">
        <f>NA()</f>
        <v>#N/A</v>
      </c>
      <c r="F67" s="163">
        <f>IF(ISNUMBER('将来負担比率（分子）の構造'!J$53), IF('将来負担比率（分子）の構造'!J$53 &lt; 0, 0, '将来負担比率（分子）の構造'!J$53), NA())</f>
        <v>5463</v>
      </c>
      <c r="G67" s="163" t="e">
        <f>NA()</f>
        <v>#N/A</v>
      </c>
      <c r="H67" s="163" t="e">
        <f>NA()</f>
        <v>#N/A</v>
      </c>
      <c r="I67" s="163">
        <f>IF(ISNUMBER('将来負担比率（分子）の構造'!K$53), IF('将来負担比率（分子）の構造'!K$53 &lt; 0, 0, '将来負担比率（分子）の構造'!K$53), NA())</f>
        <v>5214</v>
      </c>
      <c r="J67" s="163" t="e">
        <f>NA()</f>
        <v>#N/A</v>
      </c>
      <c r="K67" s="163" t="e">
        <f>NA()</f>
        <v>#N/A</v>
      </c>
      <c r="L67" s="163">
        <f>IF(ISNUMBER('将来負担比率（分子）の構造'!L$53), IF('将来負担比率（分子）の構造'!L$53 &lt; 0, 0, '将来負担比率（分子）の構造'!L$53), NA())</f>
        <v>4295</v>
      </c>
      <c r="M67" s="163" t="e">
        <f>NA()</f>
        <v>#N/A</v>
      </c>
      <c r="N67" s="163" t="e">
        <f>NA()</f>
        <v>#N/A</v>
      </c>
      <c r="O67" s="163">
        <f>IF(ISNUMBER('将来負担比率（分子）の構造'!M$53), IF('将来負担比率（分子）の構造'!M$53 &lt; 0, 0, '将来負担比率（分子）の構造'!M$53), NA())</f>
        <v>4568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3025</v>
      </c>
      <c r="C72" s="167">
        <f>基金残高に係る経年分析!G55</f>
        <v>3025</v>
      </c>
      <c r="D72" s="167">
        <f>基金残高に係る経年分析!H55</f>
        <v>2578</v>
      </c>
    </row>
    <row r="73" spans="1:16" x14ac:dyDescent="0.15">
      <c r="A73" s="166" t="s">
        <v>74</v>
      </c>
      <c r="B73" s="167">
        <f>基金残高に係る経年分析!F56</f>
        <v>1233</v>
      </c>
      <c r="C73" s="167">
        <f>基金残高に係る経年分析!G56</f>
        <v>1264</v>
      </c>
      <c r="D73" s="167">
        <f>基金残高に係る経年分析!H56</f>
        <v>1270</v>
      </c>
    </row>
    <row r="74" spans="1:16" x14ac:dyDescent="0.15">
      <c r="A74" s="166" t="s">
        <v>75</v>
      </c>
      <c r="B74" s="167">
        <f>基金残高に係る経年分析!F57</f>
        <v>6331</v>
      </c>
      <c r="C74" s="167">
        <f>基金残高に係る経年分析!G57</f>
        <v>6955</v>
      </c>
      <c r="D74" s="167">
        <f>基金残高に係る経年分析!H57</f>
        <v>6491</v>
      </c>
    </row>
  </sheetData>
  <sheetProtection algorithmName="SHA-512" hashValue="XnM3ToaOSRyw/pHZSzzNHcb/wg073tAYv2ynN2GtFA4+gSmwFl/zduDBsiHlybnOvvNf5DqQPT650A0xmC6i3A==" saltValue="tHpr8dp5afiwGJHUStymv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4374643</v>
      </c>
      <c r="S5" s="677"/>
      <c r="T5" s="677"/>
      <c r="U5" s="677"/>
      <c r="V5" s="677"/>
      <c r="W5" s="677"/>
      <c r="X5" s="677"/>
      <c r="Y5" s="702"/>
      <c r="Z5" s="715">
        <v>13.5</v>
      </c>
      <c r="AA5" s="715"/>
      <c r="AB5" s="715"/>
      <c r="AC5" s="715"/>
      <c r="AD5" s="716">
        <v>4374643</v>
      </c>
      <c r="AE5" s="716"/>
      <c r="AF5" s="716"/>
      <c r="AG5" s="716"/>
      <c r="AH5" s="716"/>
      <c r="AI5" s="716"/>
      <c r="AJ5" s="716"/>
      <c r="AK5" s="716"/>
      <c r="AL5" s="703">
        <v>27.3</v>
      </c>
      <c r="AM5" s="685"/>
      <c r="AN5" s="685"/>
      <c r="AO5" s="704"/>
      <c r="AP5" s="679" t="s">
        <v>215</v>
      </c>
      <c r="AQ5" s="680"/>
      <c r="AR5" s="680"/>
      <c r="AS5" s="680"/>
      <c r="AT5" s="680"/>
      <c r="AU5" s="680"/>
      <c r="AV5" s="680"/>
      <c r="AW5" s="680"/>
      <c r="AX5" s="680"/>
      <c r="AY5" s="680"/>
      <c r="AZ5" s="680"/>
      <c r="BA5" s="680"/>
      <c r="BB5" s="680"/>
      <c r="BC5" s="680"/>
      <c r="BD5" s="680"/>
      <c r="BE5" s="680"/>
      <c r="BF5" s="681"/>
      <c r="BG5" s="621">
        <v>4373410</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495753</v>
      </c>
      <c r="S6" s="622"/>
      <c r="T6" s="622"/>
      <c r="U6" s="622"/>
      <c r="V6" s="622"/>
      <c r="W6" s="622"/>
      <c r="X6" s="622"/>
      <c r="Y6" s="623"/>
      <c r="Z6" s="659">
        <v>1.5</v>
      </c>
      <c r="AA6" s="659"/>
      <c r="AB6" s="659"/>
      <c r="AC6" s="659"/>
      <c r="AD6" s="660">
        <v>495753</v>
      </c>
      <c r="AE6" s="660"/>
      <c r="AF6" s="660"/>
      <c r="AG6" s="660"/>
      <c r="AH6" s="660"/>
      <c r="AI6" s="660"/>
      <c r="AJ6" s="660"/>
      <c r="AK6" s="660"/>
      <c r="AL6" s="624">
        <v>3.1</v>
      </c>
      <c r="AM6" s="625"/>
      <c r="AN6" s="625"/>
      <c r="AO6" s="661"/>
      <c r="AP6" s="618" t="s">
        <v>220</v>
      </c>
      <c r="AQ6" s="619"/>
      <c r="AR6" s="619"/>
      <c r="AS6" s="619"/>
      <c r="AT6" s="619"/>
      <c r="AU6" s="619"/>
      <c r="AV6" s="619"/>
      <c r="AW6" s="619"/>
      <c r="AX6" s="619"/>
      <c r="AY6" s="619"/>
      <c r="AZ6" s="619"/>
      <c r="BA6" s="619"/>
      <c r="BB6" s="619"/>
      <c r="BC6" s="619"/>
      <c r="BD6" s="619"/>
      <c r="BE6" s="619"/>
      <c r="BF6" s="620"/>
      <c r="BG6" s="621">
        <v>4373410</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195599</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195599</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3547</v>
      </c>
      <c r="S7" s="622"/>
      <c r="T7" s="622"/>
      <c r="U7" s="622"/>
      <c r="V7" s="622"/>
      <c r="W7" s="622"/>
      <c r="X7" s="622"/>
      <c r="Y7" s="623"/>
      <c r="Z7" s="659">
        <v>0</v>
      </c>
      <c r="AA7" s="659"/>
      <c r="AB7" s="659"/>
      <c r="AC7" s="659"/>
      <c r="AD7" s="660">
        <v>3547</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1753616</v>
      </c>
      <c r="BH7" s="622"/>
      <c r="BI7" s="622"/>
      <c r="BJ7" s="622"/>
      <c r="BK7" s="622"/>
      <c r="BL7" s="622"/>
      <c r="BM7" s="622"/>
      <c r="BN7" s="623"/>
      <c r="BO7" s="659">
        <v>40.1</v>
      </c>
      <c r="BP7" s="659"/>
      <c r="BQ7" s="659"/>
      <c r="BR7" s="659"/>
      <c r="BS7" s="660" t="s">
        <v>122</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5912635</v>
      </c>
      <c r="CS7" s="622"/>
      <c r="CT7" s="622"/>
      <c r="CU7" s="622"/>
      <c r="CV7" s="622"/>
      <c r="CW7" s="622"/>
      <c r="CX7" s="622"/>
      <c r="CY7" s="623"/>
      <c r="CZ7" s="659">
        <v>19.5</v>
      </c>
      <c r="DA7" s="659"/>
      <c r="DB7" s="659"/>
      <c r="DC7" s="659"/>
      <c r="DD7" s="627">
        <v>1587046</v>
      </c>
      <c r="DE7" s="622"/>
      <c r="DF7" s="622"/>
      <c r="DG7" s="622"/>
      <c r="DH7" s="622"/>
      <c r="DI7" s="622"/>
      <c r="DJ7" s="622"/>
      <c r="DK7" s="622"/>
      <c r="DL7" s="622"/>
      <c r="DM7" s="622"/>
      <c r="DN7" s="622"/>
      <c r="DO7" s="622"/>
      <c r="DP7" s="623"/>
      <c r="DQ7" s="627">
        <v>3326888</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33910</v>
      </c>
      <c r="S8" s="622"/>
      <c r="T8" s="622"/>
      <c r="U8" s="622"/>
      <c r="V8" s="622"/>
      <c r="W8" s="622"/>
      <c r="X8" s="622"/>
      <c r="Y8" s="623"/>
      <c r="Z8" s="659">
        <v>0.1</v>
      </c>
      <c r="AA8" s="659"/>
      <c r="AB8" s="659"/>
      <c r="AC8" s="659"/>
      <c r="AD8" s="660">
        <v>33910</v>
      </c>
      <c r="AE8" s="660"/>
      <c r="AF8" s="660"/>
      <c r="AG8" s="660"/>
      <c r="AH8" s="660"/>
      <c r="AI8" s="660"/>
      <c r="AJ8" s="660"/>
      <c r="AK8" s="660"/>
      <c r="AL8" s="624">
        <v>0.2</v>
      </c>
      <c r="AM8" s="625"/>
      <c r="AN8" s="625"/>
      <c r="AO8" s="661"/>
      <c r="AP8" s="618" t="s">
        <v>226</v>
      </c>
      <c r="AQ8" s="619"/>
      <c r="AR8" s="619"/>
      <c r="AS8" s="619"/>
      <c r="AT8" s="619"/>
      <c r="AU8" s="619"/>
      <c r="AV8" s="619"/>
      <c r="AW8" s="619"/>
      <c r="AX8" s="619"/>
      <c r="AY8" s="619"/>
      <c r="AZ8" s="619"/>
      <c r="BA8" s="619"/>
      <c r="BB8" s="619"/>
      <c r="BC8" s="619"/>
      <c r="BD8" s="619"/>
      <c r="BE8" s="619"/>
      <c r="BF8" s="620"/>
      <c r="BG8" s="621">
        <v>57949</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9685760</v>
      </c>
      <c r="CS8" s="622"/>
      <c r="CT8" s="622"/>
      <c r="CU8" s="622"/>
      <c r="CV8" s="622"/>
      <c r="CW8" s="622"/>
      <c r="CX8" s="622"/>
      <c r="CY8" s="623"/>
      <c r="CZ8" s="659">
        <v>31.9</v>
      </c>
      <c r="DA8" s="659"/>
      <c r="DB8" s="659"/>
      <c r="DC8" s="659"/>
      <c r="DD8" s="627">
        <v>352503</v>
      </c>
      <c r="DE8" s="622"/>
      <c r="DF8" s="622"/>
      <c r="DG8" s="622"/>
      <c r="DH8" s="622"/>
      <c r="DI8" s="622"/>
      <c r="DJ8" s="622"/>
      <c r="DK8" s="622"/>
      <c r="DL8" s="622"/>
      <c r="DM8" s="622"/>
      <c r="DN8" s="622"/>
      <c r="DO8" s="622"/>
      <c r="DP8" s="623"/>
      <c r="DQ8" s="627">
        <v>5809124</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50477</v>
      </c>
      <c r="S9" s="622"/>
      <c r="T9" s="622"/>
      <c r="U9" s="622"/>
      <c r="V9" s="622"/>
      <c r="W9" s="622"/>
      <c r="X9" s="622"/>
      <c r="Y9" s="623"/>
      <c r="Z9" s="659">
        <v>0.2</v>
      </c>
      <c r="AA9" s="659"/>
      <c r="AB9" s="659"/>
      <c r="AC9" s="659"/>
      <c r="AD9" s="660">
        <v>50477</v>
      </c>
      <c r="AE9" s="660"/>
      <c r="AF9" s="660"/>
      <c r="AG9" s="660"/>
      <c r="AH9" s="660"/>
      <c r="AI9" s="660"/>
      <c r="AJ9" s="660"/>
      <c r="AK9" s="660"/>
      <c r="AL9" s="624">
        <v>0.3</v>
      </c>
      <c r="AM9" s="625"/>
      <c r="AN9" s="625"/>
      <c r="AO9" s="661"/>
      <c r="AP9" s="618" t="s">
        <v>229</v>
      </c>
      <c r="AQ9" s="619"/>
      <c r="AR9" s="619"/>
      <c r="AS9" s="619"/>
      <c r="AT9" s="619"/>
      <c r="AU9" s="619"/>
      <c r="AV9" s="619"/>
      <c r="AW9" s="619"/>
      <c r="AX9" s="619"/>
      <c r="AY9" s="619"/>
      <c r="AZ9" s="619"/>
      <c r="BA9" s="619"/>
      <c r="BB9" s="619"/>
      <c r="BC9" s="619"/>
      <c r="BD9" s="619"/>
      <c r="BE9" s="619"/>
      <c r="BF9" s="620"/>
      <c r="BG9" s="621">
        <v>1359838</v>
      </c>
      <c r="BH9" s="622"/>
      <c r="BI9" s="622"/>
      <c r="BJ9" s="622"/>
      <c r="BK9" s="622"/>
      <c r="BL9" s="622"/>
      <c r="BM9" s="622"/>
      <c r="BN9" s="623"/>
      <c r="BO9" s="659">
        <v>31.1</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3008959</v>
      </c>
      <c r="CS9" s="622"/>
      <c r="CT9" s="622"/>
      <c r="CU9" s="622"/>
      <c r="CV9" s="622"/>
      <c r="CW9" s="622"/>
      <c r="CX9" s="622"/>
      <c r="CY9" s="623"/>
      <c r="CZ9" s="659">
        <v>9.9</v>
      </c>
      <c r="DA9" s="659"/>
      <c r="DB9" s="659"/>
      <c r="DC9" s="659"/>
      <c r="DD9" s="627">
        <v>455614</v>
      </c>
      <c r="DE9" s="622"/>
      <c r="DF9" s="622"/>
      <c r="DG9" s="622"/>
      <c r="DH9" s="622"/>
      <c r="DI9" s="622"/>
      <c r="DJ9" s="622"/>
      <c r="DK9" s="622"/>
      <c r="DL9" s="622"/>
      <c r="DM9" s="622"/>
      <c r="DN9" s="622"/>
      <c r="DO9" s="622"/>
      <c r="DP9" s="623"/>
      <c r="DQ9" s="627">
        <v>2185726</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138578</v>
      </c>
      <c r="BH10" s="622"/>
      <c r="BI10" s="622"/>
      <c r="BJ10" s="622"/>
      <c r="BK10" s="622"/>
      <c r="BL10" s="622"/>
      <c r="BM10" s="622"/>
      <c r="BN10" s="623"/>
      <c r="BO10" s="659">
        <v>3.2</v>
      </c>
      <c r="BP10" s="659"/>
      <c r="BQ10" s="659"/>
      <c r="BR10" s="659"/>
      <c r="BS10" s="660" t="s">
        <v>122</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70000</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1104712</v>
      </c>
      <c r="S11" s="622"/>
      <c r="T11" s="622"/>
      <c r="U11" s="622"/>
      <c r="V11" s="622"/>
      <c r="W11" s="622"/>
      <c r="X11" s="622"/>
      <c r="Y11" s="623"/>
      <c r="Z11" s="624">
        <v>3.4</v>
      </c>
      <c r="AA11" s="625"/>
      <c r="AB11" s="625"/>
      <c r="AC11" s="626"/>
      <c r="AD11" s="627">
        <v>1104712</v>
      </c>
      <c r="AE11" s="622"/>
      <c r="AF11" s="622"/>
      <c r="AG11" s="622"/>
      <c r="AH11" s="622"/>
      <c r="AI11" s="622"/>
      <c r="AJ11" s="622"/>
      <c r="AK11" s="623"/>
      <c r="AL11" s="624">
        <v>6.9</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197251</v>
      </c>
      <c r="BH11" s="622"/>
      <c r="BI11" s="622"/>
      <c r="BJ11" s="622"/>
      <c r="BK11" s="622"/>
      <c r="BL11" s="622"/>
      <c r="BM11" s="622"/>
      <c r="BN11" s="623"/>
      <c r="BO11" s="659">
        <v>4.5</v>
      </c>
      <c r="BP11" s="659"/>
      <c r="BQ11" s="659"/>
      <c r="BR11" s="659"/>
      <c r="BS11" s="660" t="s">
        <v>122</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1304780</v>
      </c>
      <c r="CS11" s="622"/>
      <c r="CT11" s="622"/>
      <c r="CU11" s="622"/>
      <c r="CV11" s="622"/>
      <c r="CW11" s="622"/>
      <c r="CX11" s="622"/>
      <c r="CY11" s="623"/>
      <c r="CZ11" s="659">
        <v>4.3</v>
      </c>
      <c r="DA11" s="659"/>
      <c r="DB11" s="659"/>
      <c r="DC11" s="659"/>
      <c r="DD11" s="627">
        <v>476487</v>
      </c>
      <c r="DE11" s="622"/>
      <c r="DF11" s="622"/>
      <c r="DG11" s="622"/>
      <c r="DH11" s="622"/>
      <c r="DI11" s="622"/>
      <c r="DJ11" s="622"/>
      <c r="DK11" s="622"/>
      <c r="DL11" s="622"/>
      <c r="DM11" s="622"/>
      <c r="DN11" s="622"/>
      <c r="DO11" s="622"/>
      <c r="DP11" s="623"/>
      <c r="DQ11" s="627">
        <v>604628</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6800</v>
      </c>
      <c r="S12" s="622"/>
      <c r="T12" s="622"/>
      <c r="U12" s="622"/>
      <c r="V12" s="622"/>
      <c r="W12" s="622"/>
      <c r="X12" s="622"/>
      <c r="Y12" s="623"/>
      <c r="Z12" s="659">
        <v>0</v>
      </c>
      <c r="AA12" s="659"/>
      <c r="AB12" s="659"/>
      <c r="AC12" s="659"/>
      <c r="AD12" s="660">
        <v>6800</v>
      </c>
      <c r="AE12" s="660"/>
      <c r="AF12" s="660"/>
      <c r="AG12" s="660"/>
      <c r="AH12" s="660"/>
      <c r="AI12" s="660"/>
      <c r="AJ12" s="660"/>
      <c r="AK12" s="660"/>
      <c r="AL12" s="624">
        <v>0</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2101211</v>
      </c>
      <c r="BH12" s="622"/>
      <c r="BI12" s="622"/>
      <c r="BJ12" s="622"/>
      <c r="BK12" s="622"/>
      <c r="BL12" s="622"/>
      <c r="BM12" s="622"/>
      <c r="BN12" s="623"/>
      <c r="BO12" s="659">
        <v>48</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889503</v>
      </c>
      <c r="CS12" s="622"/>
      <c r="CT12" s="622"/>
      <c r="CU12" s="622"/>
      <c r="CV12" s="622"/>
      <c r="CW12" s="622"/>
      <c r="CX12" s="622"/>
      <c r="CY12" s="623"/>
      <c r="CZ12" s="659">
        <v>2.9</v>
      </c>
      <c r="DA12" s="659"/>
      <c r="DB12" s="659"/>
      <c r="DC12" s="659"/>
      <c r="DD12" s="627">
        <v>38360</v>
      </c>
      <c r="DE12" s="622"/>
      <c r="DF12" s="622"/>
      <c r="DG12" s="622"/>
      <c r="DH12" s="622"/>
      <c r="DI12" s="622"/>
      <c r="DJ12" s="622"/>
      <c r="DK12" s="622"/>
      <c r="DL12" s="622"/>
      <c r="DM12" s="622"/>
      <c r="DN12" s="622"/>
      <c r="DO12" s="622"/>
      <c r="DP12" s="623"/>
      <c r="DQ12" s="627">
        <v>696666</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2097100</v>
      </c>
      <c r="BH13" s="622"/>
      <c r="BI13" s="622"/>
      <c r="BJ13" s="622"/>
      <c r="BK13" s="622"/>
      <c r="BL13" s="622"/>
      <c r="BM13" s="622"/>
      <c r="BN13" s="623"/>
      <c r="BO13" s="659">
        <v>47.9</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2450151</v>
      </c>
      <c r="CS13" s="622"/>
      <c r="CT13" s="622"/>
      <c r="CU13" s="622"/>
      <c r="CV13" s="622"/>
      <c r="CW13" s="622"/>
      <c r="CX13" s="622"/>
      <c r="CY13" s="623"/>
      <c r="CZ13" s="659">
        <v>8.1</v>
      </c>
      <c r="DA13" s="659"/>
      <c r="DB13" s="659"/>
      <c r="DC13" s="659"/>
      <c r="DD13" s="627">
        <v>1242002</v>
      </c>
      <c r="DE13" s="622"/>
      <c r="DF13" s="622"/>
      <c r="DG13" s="622"/>
      <c r="DH13" s="622"/>
      <c r="DI13" s="622"/>
      <c r="DJ13" s="622"/>
      <c r="DK13" s="622"/>
      <c r="DL13" s="622"/>
      <c r="DM13" s="622"/>
      <c r="DN13" s="622"/>
      <c r="DO13" s="622"/>
      <c r="DP13" s="623"/>
      <c r="DQ13" s="627">
        <v>1200625</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195584</v>
      </c>
      <c r="BH14" s="622"/>
      <c r="BI14" s="622"/>
      <c r="BJ14" s="622"/>
      <c r="BK14" s="622"/>
      <c r="BL14" s="622"/>
      <c r="BM14" s="622"/>
      <c r="BN14" s="623"/>
      <c r="BO14" s="659">
        <v>4.5</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1010597</v>
      </c>
      <c r="CS14" s="622"/>
      <c r="CT14" s="622"/>
      <c r="CU14" s="622"/>
      <c r="CV14" s="622"/>
      <c r="CW14" s="622"/>
      <c r="CX14" s="622"/>
      <c r="CY14" s="623"/>
      <c r="CZ14" s="659">
        <v>3.3</v>
      </c>
      <c r="DA14" s="659"/>
      <c r="DB14" s="659"/>
      <c r="DC14" s="659"/>
      <c r="DD14" s="627">
        <v>115501</v>
      </c>
      <c r="DE14" s="622"/>
      <c r="DF14" s="622"/>
      <c r="DG14" s="622"/>
      <c r="DH14" s="622"/>
      <c r="DI14" s="622"/>
      <c r="DJ14" s="622"/>
      <c r="DK14" s="622"/>
      <c r="DL14" s="622"/>
      <c r="DM14" s="622"/>
      <c r="DN14" s="622"/>
      <c r="DO14" s="622"/>
      <c r="DP14" s="623"/>
      <c r="DQ14" s="627">
        <v>890589</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48612</v>
      </c>
      <c r="S15" s="622"/>
      <c r="T15" s="622"/>
      <c r="U15" s="622"/>
      <c r="V15" s="622"/>
      <c r="W15" s="622"/>
      <c r="X15" s="622"/>
      <c r="Y15" s="623"/>
      <c r="Z15" s="659">
        <v>0.1</v>
      </c>
      <c r="AA15" s="659"/>
      <c r="AB15" s="659"/>
      <c r="AC15" s="659"/>
      <c r="AD15" s="660">
        <v>48612</v>
      </c>
      <c r="AE15" s="660"/>
      <c r="AF15" s="660"/>
      <c r="AG15" s="660"/>
      <c r="AH15" s="660"/>
      <c r="AI15" s="660"/>
      <c r="AJ15" s="660"/>
      <c r="AK15" s="660"/>
      <c r="AL15" s="624">
        <v>0.3</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322999</v>
      </c>
      <c r="BH15" s="622"/>
      <c r="BI15" s="622"/>
      <c r="BJ15" s="622"/>
      <c r="BK15" s="622"/>
      <c r="BL15" s="622"/>
      <c r="BM15" s="622"/>
      <c r="BN15" s="623"/>
      <c r="BO15" s="659">
        <v>7.4</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2477207</v>
      </c>
      <c r="CS15" s="622"/>
      <c r="CT15" s="622"/>
      <c r="CU15" s="622"/>
      <c r="CV15" s="622"/>
      <c r="CW15" s="622"/>
      <c r="CX15" s="622"/>
      <c r="CY15" s="623"/>
      <c r="CZ15" s="659">
        <v>8.1999999999999993</v>
      </c>
      <c r="DA15" s="659"/>
      <c r="DB15" s="659"/>
      <c r="DC15" s="659"/>
      <c r="DD15" s="627">
        <v>564445</v>
      </c>
      <c r="DE15" s="622"/>
      <c r="DF15" s="622"/>
      <c r="DG15" s="622"/>
      <c r="DH15" s="622"/>
      <c r="DI15" s="622"/>
      <c r="DJ15" s="622"/>
      <c r="DK15" s="622"/>
      <c r="DL15" s="622"/>
      <c r="DM15" s="622"/>
      <c r="DN15" s="622"/>
      <c r="DO15" s="622"/>
      <c r="DP15" s="623"/>
      <c r="DQ15" s="627">
        <v>1801919</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116190</v>
      </c>
      <c r="S16" s="622"/>
      <c r="T16" s="622"/>
      <c r="U16" s="622"/>
      <c r="V16" s="622"/>
      <c r="W16" s="622"/>
      <c r="X16" s="622"/>
      <c r="Y16" s="623"/>
      <c r="Z16" s="659">
        <v>0.4</v>
      </c>
      <c r="AA16" s="659"/>
      <c r="AB16" s="659"/>
      <c r="AC16" s="659"/>
      <c r="AD16" s="660">
        <v>116190</v>
      </c>
      <c r="AE16" s="660"/>
      <c r="AF16" s="660"/>
      <c r="AG16" s="660"/>
      <c r="AH16" s="660"/>
      <c r="AI16" s="660"/>
      <c r="AJ16" s="660"/>
      <c r="AK16" s="660"/>
      <c r="AL16" s="624">
        <v>0.7</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144164</v>
      </c>
      <c r="CS16" s="622"/>
      <c r="CT16" s="622"/>
      <c r="CU16" s="622"/>
      <c r="CV16" s="622"/>
      <c r="CW16" s="622"/>
      <c r="CX16" s="622"/>
      <c r="CY16" s="623"/>
      <c r="CZ16" s="659">
        <v>0.5</v>
      </c>
      <c r="DA16" s="659"/>
      <c r="DB16" s="659"/>
      <c r="DC16" s="659"/>
      <c r="DD16" s="627" t="s">
        <v>122</v>
      </c>
      <c r="DE16" s="622"/>
      <c r="DF16" s="622"/>
      <c r="DG16" s="622"/>
      <c r="DH16" s="622"/>
      <c r="DI16" s="622"/>
      <c r="DJ16" s="622"/>
      <c r="DK16" s="622"/>
      <c r="DL16" s="622"/>
      <c r="DM16" s="622"/>
      <c r="DN16" s="622"/>
      <c r="DO16" s="622"/>
      <c r="DP16" s="623"/>
      <c r="DQ16" s="627">
        <v>30494</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182906</v>
      </c>
      <c r="S17" s="622"/>
      <c r="T17" s="622"/>
      <c r="U17" s="622"/>
      <c r="V17" s="622"/>
      <c r="W17" s="622"/>
      <c r="X17" s="622"/>
      <c r="Y17" s="623"/>
      <c r="Z17" s="659">
        <v>0.6</v>
      </c>
      <c r="AA17" s="659"/>
      <c r="AB17" s="659"/>
      <c r="AC17" s="659"/>
      <c r="AD17" s="660">
        <v>182906</v>
      </c>
      <c r="AE17" s="660"/>
      <c r="AF17" s="660"/>
      <c r="AG17" s="660"/>
      <c r="AH17" s="660"/>
      <c r="AI17" s="660"/>
      <c r="AJ17" s="660"/>
      <c r="AK17" s="660"/>
      <c r="AL17" s="624">
        <v>1.1000000000000001</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3186184</v>
      </c>
      <c r="CS17" s="622"/>
      <c r="CT17" s="622"/>
      <c r="CU17" s="622"/>
      <c r="CV17" s="622"/>
      <c r="CW17" s="622"/>
      <c r="CX17" s="622"/>
      <c r="CY17" s="623"/>
      <c r="CZ17" s="659">
        <v>10.5</v>
      </c>
      <c r="DA17" s="659"/>
      <c r="DB17" s="659"/>
      <c r="DC17" s="659"/>
      <c r="DD17" s="627" t="s">
        <v>122</v>
      </c>
      <c r="DE17" s="622"/>
      <c r="DF17" s="622"/>
      <c r="DG17" s="622"/>
      <c r="DH17" s="622"/>
      <c r="DI17" s="622"/>
      <c r="DJ17" s="622"/>
      <c r="DK17" s="622"/>
      <c r="DL17" s="622"/>
      <c r="DM17" s="622"/>
      <c r="DN17" s="622"/>
      <c r="DO17" s="622"/>
      <c r="DP17" s="623"/>
      <c r="DQ17" s="627">
        <v>3178485</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27867</v>
      </c>
      <c r="S18" s="622"/>
      <c r="T18" s="622"/>
      <c r="U18" s="622"/>
      <c r="V18" s="622"/>
      <c r="W18" s="622"/>
      <c r="X18" s="622"/>
      <c r="Y18" s="623"/>
      <c r="Z18" s="659">
        <v>0.1</v>
      </c>
      <c r="AA18" s="659"/>
      <c r="AB18" s="659"/>
      <c r="AC18" s="659"/>
      <c r="AD18" s="660">
        <v>27867</v>
      </c>
      <c r="AE18" s="660"/>
      <c r="AF18" s="660"/>
      <c r="AG18" s="660"/>
      <c r="AH18" s="660"/>
      <c r="AI18" s="660"/>
      <c r="AJ18" s="660"/>
      <c r="AK18" s="660"/>
      <c r="AL18" s="624">
        <v>0.2</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154218</v>
      </c>
      <c r="S19" s="622"/>
      <c r="T19" s="622"/>
      <c r="U19" s="622"/>
      <c r="V19" s="622"/>
      <c r="W19" s="622"/>
      <c r="X19" s="622"/>
      <c r="Y19" s="623"/>
      <c r="Z19" s="659">
        <v>0.5</v>
      </c>
      <c r="AA19" s="659"/>
      <c r="AB19" s="659"/>
      <c r="AC19" s="659"/>
      <c r="AD19" s="660">
        <v>154218</v>
      </c>
      <c r="AE19" s="660"/>
      <c r="AF19" s="660"/>
      <c r="AG19" s="660"/>
      <c r="AH19" s="660"/>
      <c r="AI19" s="660"/>
      <c r="AJ19" s="660"/>
      <c r="AK19" s="660"/>
      <c r="AL19" s="624">
        <v>1</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1233</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821</v>
      </c>
      <c r="S20" s="622"/>
      <c r="T20" s="622"/>
      <c r="U20" s="622"/>
      <c r="V20" s="622"/>
      <c r="W20" s="622"/>
      <c r="X20" s="622"/>
      <c r="Y20" s="623"/>
      <c r="Z20" s="659">
        <v>0</v>
      </c>
      <c r="AA20" s="659"/>
      <c r="AB20" s="659"/>
      <c r="AC20" s="659"/>
      <c r="AD20" s="660">
        <v>821</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1233</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30335539</v>
      </c>
      <c r="CS20" s="622"/>
      <c r="CT20" s="622"/>
      <c r="CU20" s="622"/>
      <c r="CV20" s="622"/>
      <c r="CW20" s="622"/>
      <c r="CX20" s="622"/>
      <c r="CY20" s="623"/>
      <c r="CZ20" s="659">
        <v>100</v>
      </c>
      <c r="DA20" s="659"/>
      <c r="DB20" s="659"/>
      <c r="DC20" s="659"/>
      <c r="DD20" s="627">
        <v>4831958</v>
      </c>
      <c r="DE20" s="622"/>
      <c r="DF20" s="622"/>
      <c r="DG20" s="622"/>
      <c r="DH20" s="622"/>
      <c r="DI20" s="622"/>
      <c r="DJ20" s="622"/>
      <c r="DK20" s="622"/>
      <c r="DL20" s="622"/>
      <c r="DM20" s="622"/>
      <c r="DN20" s="622"/>
      <c r="DO20" s="622"/>
      <c r="DP20" s="623"/>
      <c r="DQ20" s="627">
        <v>19920743</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11270196</v>
      </c>
      <c r="S21" s="622"/>
      <c r="T21" s="622"/>
      <c r="U21" s="622"/>
      <c r="V21" s="622"/>
      <c r="W21" s="622"/>
      <c r="X21" s="622"/>
      <c r="Y21" s="623"/>
      <c r="Z21" s="659">
        <v>34.799999999999997</v>
      </c>
      <c r="AA21" s="659"/>
      <c r="AB21" s="659"/>
      <c r="AC21" s="659"/>
      <c r="AD21" s="660">
        <v>9482235</v>
      </c>
      <c r="AE21" s="660"/>
      <c r="AF21" s="660"/>
      <c r="AG21" s="660"/>
      <c r="AH21" s="660"/>
      <c r="AI21" s="660"/>
      <c r="AJ21" s="660"/>
      <c r="AK21" s="660"/>
      <c r="AL21" s="624">
        <v>59.1</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v>1233</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9482235</v>
      </c>
      <c r="S22" s="622"/>
      <c r="T22" s="622"/>
      <c r="U22" s="622"/>
      <c r="V22" s="622"/>
      <c r="W22" s="622"/>
      <c r="X22" s="622"/>
      <c r="Y22" s="623"/>
      <c r="Z22" s="659">
        <v>29.3</v>
      </c>
      <c r="AA22" s="659"/>
      <c r="AB22" s="659"/>
      <c r="AC22" s="659"/>
      <c r="AD22" s="660">
        <v>9482235</v>
      </c>
      <c r="AE22" s="660"/>
      <c r="AF22" s="660"/>
      <c r="AG22" s="660"/>
      <c r="AH22" s="660"/>
      <c r="AI22" s="660"/>
      <c r="AJ22" s="660"/>
      <c r="AK22" s="660"/>
      <c r="AL22" s="624">
        <v>59.1</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1787961</v>
      </c>
      <c r="S23" s="622"/>
      <c r="T23" s="622"/>
      <c r="U23" s="622"/>
      <c r="V23" s="622"/>
      <c r="W23" s="622"/>
      <c r="X23" s="622"/>
      <c r="Y23" s="623"/>
      <c r="Z23" s="659">
        <v>5.5</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13478847</v>
      </c>
      <c r="CS24" s="677"/>
      <c r="CT24" s="677"/>
      <c r="CU24" s="677"/>
      <c r="CV24" s="677"/>
      <c r="CW24" s="677"/>
      <c r="CX24" s="677"/>
      <c r="CY24" s="702"/>
      <c r="CZ24" s="703">
        <v>44.4</v>
      </c>
      <c r="DA24" s="685"/>
      <c r="DB24" s="685"/>
      <c r="DC24" s="705"/>
      <c r="DD24" s="701">
        <v>10231568</v>
      </c>
      <c r="DE24" s="677"/>
      <c r="DF24" s="677"/>
      <c r="DG24" s="677"/>
      <c r="DH24" s="677"/>
      <c r="DI24" s="677"/>
      <c r="DJ24" s="677"/>
      <c r="DK24" s="702"/>
      <c r="DL24" s="701">
        <v>9271014</v>
      </c>
      <c r="DM24" s="677"/>
      <c r="DN24" s="677"/>
      <c r="DO24" s="677"/>
      <c r="DP24" s="677"/>
      <c r="DQ24" s="677"/>
      <c r="DR24" s="677"/>
      <c r="DS24" s="677"/>
      <c r="DT24" s="677"/>
      <c r="DU24" s="677"/>
      <c r="DV24" s="702"/>
      <c r="DW24" s="703">
        <v>57.6</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17687746</v>
      </c>
      <c r="S25" s="622"/>
      <c r="T25" s="622"/>
      <c r="U25" s="622"/>
      <c r="V25" s="622"/>
      <c r="W25" s="622"/>
      <c r="X25" s="622"/>
      <c r="Y25" s="623"/>
      <c r="Z25" s="659">
        <v>54.6</v>
      </c>
      <c r="AA25" s="659"/>
      <c r="AB25" s="659"/>
      <c r="AC25" s="659"/>
      <c r="AD25" s="660">
        <v>15899785</v>
      </c>
      <c r="AE25" s="660"/>
      <c r="AF25" s="660"/>
      <c r="AG25" s="660"/>
      <c r="AH25" s="660"/>
      <c r="AI25" s="660"/>
      <c r="AJ25" s="660"/>
      <c r="AK25" s="660"/>
      <c r="AL25" s="624">
        <v>99.1</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5616646</v>
      </c>
      <c r="CS25" s="634"/>
      <c r="CT25" s="634"/>
      <c r="CU25" s="634"/>
      <c r="CV25" s="634"/>
      <c r="CW25" s="634"/>
      <c r="CX25" s="634"/>
      <c r="CY25" s="635"/>
      <c r="CZ25" s="624">
        <v>18.5</v>
      </c>
      <c r="DA25" s="636"/>
      <c r="DB25" s="636"/>
      <c r="DC25" s="637"/>
      <c r="DD25" s="627">
        <v>5148058</v>
      </c>
      <c r="DE25" s="634"/>
      <c r="DF25" s="634"/>
      <c r="DG25" s="634"/>
      <c r="DH25" s="634"/>
      <c r="DI25" s="634"/>
      <c r="DJ25" s="634"/>
      <c r="DK25" s="635"/>
      <c r="DL25" s="627">
        <v>4691827</v>
      </c>
      <c r="DM25" s="634"/>
      <c r="DN25" s="634"/>
      <c r="DO25" s="634"/>
      <c r="DP25" s="634"/>
      <c r="DQ25" s="634"/>
      <c r="DR25" s="634"/>
      <c r="DS25" s="634"/>
      <c r="DT25" s="634"/>
      <c r="DU25" s="634"/>
      <c r="DV25" s="635"/>
      <c r="DW25" s="624">
        <v>29.2</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3747</v>
      </c>
      <c r="S26" s="622"/>
      <c r="T26" s="622"/>
      <c r="U26" s="622"/>
      <c r="V26" s="622"/>
      <c r="W26" s="622"/>
      <c r="X26" s="622"/>
      <c r="Y26" s="623"/>
      <c r="Z26" s="659">
        <v>0</v>
      </c>
      <c r="AA26" s="659"/>
      <c r="AB26" s="659"/>
      <c r="AC26" s="659"/>
      <c r="AD26" s="660">
        <v>3747</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3436934</v>
      </c>
      <c r="CS26" s="622"/>
      <c r="CT26" s="622"/>
      <c r="CU26" s="622"/>
      <c r="CV26" s="622"/>
      <c r="CW26" s="622"/>
      <c r="CX26" s="622"/>
      <c r="CY26" s="623"/>
      <c r="CZ26" s="624">
        <v>11.3</v>
      </c>
      <c r="DA26" s="636"/>
      <c r="DB26" s="636"/>
      <c r="DC26" s="637"/>
      <c r="DD26" s="627">
        <v>3143413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113446</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4374643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4676017</v>
      </c>
      <c r="CS27" s="634"/>
      <c r="CT27" s="634"/>
      <c r="CU27" s="634"/>
      <c r="CV27" s="634"/>
      <c r="CW27" s="634"/>
      <c r="CX27" s="634"/>
      <c r="CY27" s="635"/>
      <c r="CZ27" s="624">
        <v>15.4</v>
      </c>
      <c r="DA27" s="636"/>
      <c r="DB27" s="636"/>
      <c r="DC27" s="637"/>
      <c r="DD27" s="627">
        <v>1905025</v>
      </c>
      <c r="DE27" s="634"/>
      <c r="DF27" s="634"/>
      <c r="DG27" s="634"/>
      <c r="DH27" s="634"/>
      <c r="DI27" s="634"/>
      <c r="DJ27" s="634"/>
      <c r="DK27" s="635"/>
      <c r="DL27" s="627">
        <v>1405309</v>
      </c>
      <c r="DM27" s="634"/>
      <c r="DN27" s="634"/>
      <c r="DO27" s="634"/>
      <c r="DP27" s="634"/>
      <c r="DQ27" s="634"/>
      <c r="DR27" s="634"/>
      <c r="DS27" s="634"/>
      <c r="DT27" s="634"/>
      <c r="DU27" s="634"/>
      <c r="DV27" s="635"/>
      <c r="DW27" s="624">
        <v>8.6999999999999993</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336009</v>
      </c>
      <c r="S28" s="622"/>
      <c r="T28" s="622"/>
      <c r="U28" s="622"/>
      <c r="V28" s="622"/>
      <c r="W28" s="622"/>
      <c r="X28" s="622"/>
      <c r="Y28" s="623"/>
      <c r="Z28" s="659">
        <v>1</v>
      </c>
      <c r="AA28" s="659"/>
      <c r="AB28" s="659"/>
      <c r="AC28" s="659"/>
      <c r="AD28" s="660">
        <v>120093</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3186184</v>
      </c>
      <c r="CS28" s="622"/>
      <c r="CT28" s="622"/>
      <c r="CU28" s="622"/>
      <c r="CV28" s="622"/>
      <c r="CW28" s="622"/>
      <c r="CX28" s="622"/>
      <c r="CY28" s="623"/>
      <c r="CZ28" s="624">
        <v>10.5</v>
      </c>
      <c r="DA28" s="636"/>
      <c r="DB28" s="636"/>
      <c r="DC28" s="637"/>
      <c r="DD28" s="627">
        <v>3178485</v>
      </c>
      <c r="DE28" s="622"/>
      <c r="DF28" s="622"/>
      <c r="DG28" s="622"/>
      <c r="DH28" s="622"/>
      <c r="DI28" s="622"/>
      <c r="DJ28" s="622"/>
      <c r="DK28" s="623"/>
      <c r="DL28" s="627">
        <v>3173878</v>
      </c>
      <c r="DM28" s="622"/>
      <c r="DN28" s="622"/>
      <c r="DO28" s="622"/>
      <c r="DP28" s="622"/>
      <c r="DQ28" s="622"/>
      <c r="DR28" s="622"/>
      <c r="DS28" s="622"/>
      <c r="DT28" s="622"/>
      <c r="DU28" s="622"/>
      <c r="DV28" s="623"/>
      <c r="DW28" s="624">
        <v>19.7</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131689</v>
      </c>
      <c r="S29" s="622"/>
      <c r="T29" s="622"/>
      <c r="U29" s="622"/>
      <c r="V29" s="622"/>
      <c r="W29" s="622"/>
      <c r="X29" s="622"/>
      <c r="Y29" s="623"/>
      <c r="Z29" s="659">
        <v>0.4</v>
      </c>
      <c r="AA29" s="659"/>
      <c r="AB29" s="659"/>
      <c r="AC29" s="659"/>
      <c r="AD29" s="660">
        <v>91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3186184</v>
      </c>
      <c r="CS29" s="634"/>
      <c r="CT29" s="634"/>
      <c r="CU29" s="634"/>
      <c r="CV29" s="634"/>
      <c r="CW29" s="634"/>
      <c r="CX29" s="634"/>
      <c r="CY29" s="635"/>
      <c r="CZ29" s="624">
        <v>10.5</v>
      </c>
      <c r="DA29" s="636"/>
      <c r="DB29" s="636"/>
      <c r="DC29" s="637"/>
      <c r="DD29" s="627">
        <v>3178485</v>
      </c>
      <c r="DE29" s="634"/>
      <c r="DF29" s="634"/>
      <c r="DG29" s="634"/>
      <c r="DH29" s="634"/>
      <c r="DI29" s="634"/>
      <c r="DJ29" s="634"/>
      <c r="DK29" s="635"/>
      <c r="DL29" s="627">
        <v>3173878</v>
      </c>
      <c r="DM29" s="634"/>
      <c r="DN29" s="634"/>
      <c r="DO29" s="634"/>
      <c r="DP29" s="634"/>
      <c r="DQ29" s="634"/>
      <c r="DR29" s="634"/>
      <c r="DS29" s="634"/>
      <c r="DT29" s="634"/>
      <c r="DU29" s="634"/>
      <c r="DV29" s="635"/>
      <c r="DW29" s="624">
        <v>19.7</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3802534</v>
      </c>
      <c r="S30" s="622"/>
      <c r="T30" s="622"/>
      <c r="U30" s="622"/>
      <c r="V30" s="622"/>
      <c r="W30" s="622"/>
      <c r="X30" s="622"/>
      <c r="Y30" s="623"/>
      <c r="Z30" s="659">
        <v>11.7</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3098812</v>
      </c>
      <c r="CS30" s="622"/>
      <c r="CT30" s="622"/>
      <c r="CU30" s="622"/>
      <c r="CV30" s="622"/>
      <c r="CW30" s="622"/>
      <c r="CX30" s="622"/>
      <c r="CY30" s="623"/>
      <c r="CZ30" s="624">
        <v>10.199999999999999</v>
      </c>
      <c r="DA30" s="636"/>
      <c r="DB30" s="636"/>
      <c r="DC30" s="637"/>
      <c r="DD30" s="627">
        <v>3094595</v>
      </c>
      <c r="DE30" s="622"/>
      <c r="DF30" s="622"/>
      <c r="DG30" s="622"/>
      <c r="DH30" s="622"/>
      <c r="DI30" s="622"/>
      <c r="DJ30" s="622"/>
      <c r="DK30" s="623"/>
      <c r="DL30" s="627">
        <v>3089988</v>
      </c>
      <c r="DM30" s="622"/>
      <c r="DN30" s="622"/>
      <c r="DO30" s="622"/>
      <c r="DP30" s="622"/>
      <c r="DQ30" s="622"/>
      <c r="DR30" s="622"/>
      <c r="DS30" s="622"/>
      <c r="DT30" s="622"/>
      <c r="DU30" s="622"/>
      <c r="DV30" s="623"/>
      <c r="DW30" s="624">
        <v>19.2</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297</v>
      </c>
      <c r="AQ31" s="694"/>
      <c r="AR31" s="694"/>
      <c r="AS31" s="694"/>
      <c r="AT31" s="695" t="s">
        <v>298</v>
      </c>
      <c r="AU31" s="206"/>
      <c r="AV31" s="206"/>
      <c r="AW31" s="206"/>
      <c r="AX31" s="679" t="s">
        <v>176</v>
      </c>
      <c r="AY31" s="680"/>
      <c r="AZ31" s="680"/>
      <c r="BA31" s="680"/>
      <c r="BB31" s="680"/>
      <c r="BC31" s="680"/>
      <c r="BD31" s="680"/>
      <c r="BE31" s="680"/>
      <c r="BF31" s="681"/>
      <c r="BG31" s="683">
        <v>99.2</v>
      </c>
      <c r="BH31" s="684"/>
      <c r="BI31" s="684"/>
      <c r="BJ31" s="684"/>
      <c r="BK31" s="684"/>
      <c r="BL31" s="684"/>
      <c r="BM31" s="685">
        <v>98</v>
      </c>
      <c r="BN31" s="684"/>
      <c r="BO31" s="684"/>
      <c r="BP31" s="684"/>
      <c r="BQ31" s="686"/>
      <c r="BR31" s="683">
        <v>99.2</v>
      </c>
      <c r="BS31" s="684"/>
      <c r="BT31" s="684"/>
      <c r="BU31" s="684"/>
      <c r="BV31" s="684"/>
      <c r="BW31" s="684"/>
      <c r="BX31" s="685">
        <v>98.2</v>
      </c>
      <c r="BY31" s="684"/>
      <c r="BZ31" s="684"/>
      <c r="CA31" s="684"/>
      <c r="CB31" s="686"/>
      <c r="CD31" s="642"/>
      <c r="CE31" s="643"/>
      <c r="CF31" s="618" t="s">
        <v>299</v>
      </c>
      <c r="CG31" s="619"/>
      <c r="CH31" s="619"/>
      <c r="CI31" s="619"/>
      <c r="CJ31" s="619"/>
      <c r="CK31" s="619"/>
      <c r="CL31" s="619"/>
      <c r="CM31" s="619"/>
      <c r="CN31" s="619"/>
      <c r="CO31" s="619"/>
      <c r="CP31" s="619"/>
      <c r="CQ31" s="620"/>
      <c r="CR31" s="621">
        <v>87372</v>
      </c>
      <c r="CS31" s="634"/>
      <c r="CT31" s="634"/>
      <c r="CU31" s="634"/>
      <c r="CV31" s="634"/>
      <c r="CW31" s="634"/>
      <c r="CX31" s="634"/>
      <c r="CY31" s="635"/>
      <c r="CZ31" s="624">
        <v>0.3</v>
      </c>
      <c r="DA31" s="636"/>
      <c r="DB31" s="636"/>
      <c r="DC31" s="637"/>
      <c r="DD31" s="627">
        <v>83890</v>
      </c>
      <c r="DE31" s="634"/>
      <c r="DF31" s="634"/>
      <c r="DG31" s="634"/>
      <c r="DH31" s="634"/>
      <c r="DI31" s="634"/>
      <c r="DJ31" s="634"/>
      <c r="DK31" s="635"/>
      <c r="DL31" s="627">
        <v>83890</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1793393</v>
      </c>
      <c r="S32" s="622"/>
      <c r="T32" s="622"/>
      <c r="U32" s="622"/>
      <c r="V32" s="622"/>
      <c r="W32" s="622"/>
      <c r="X32" s="622"/>
      <c r="Y32" s="623"/>
      <c r="Z32" s="659">
        <v>5.5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301</v>
      </c>
      <c r="AX32" s="618" t="s">
        <v>302</v>
      </c>
      <c r="AY32" s="619"/>
      <c r="AZ32" s="619"/>
      <c r="BA32" s="619"/>
      <c r="BB32" s="619"/>
      <c r="BC32" s="619"/>
      <c r="BD32" s="619"/>
      <c r="BE32" s="619"/>
      <c r="BF32" s="620"/>
      <c r="BG32" s="687">
        <v>99.2</v>
      </c>
      <c r="BH32" s="634"/>
      <c r="BI32" s="634"/>
      <c r="BJ32" s="634"/>
      <c r="BK32" s="634"/>
      <c r="BL32" s="634"/>
      <c r="BM32" s="625">
        <v>98.4</v>
      </c>
      <c r="BN32" s="634"/>
      <c r="BO32" s="634"/>
      <c r="BP32" s="634"/>
      <c r="BQ32" s="657"/>
      <c r="BR32" s="687">
        <v>99.3</v>
      </c>
      <c r="BS32" s="634"/>
      <c r="BT32" s="634"/>
      <c r="BU32" s="634"/>
      <c r="BV32" s="634"/>
      <c r="BW32" s="634"/>
      <c r="BX32" s="625">
        <v>98.6</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104528</v>
      </c>
      <c r="S33" s="622"/>
      <c r="T33" s="622"/>
      <c r="U33" s="622"/>
      <c r="V33" s="622"/>
      <c r="W33" s="622"/>
      <c r="X33" s="622"/>
      <c r="Y33" s="623"/>
      <c r="Z33" s="659">
        <v>0.3</v>
      </c>
      <c r="AA33" s="659"/>
      <c r="AB33" s="659"/>
      <c r="AC33" s="659"/>
      <c r="AD33" s="660">
        <v>15005</v>
      </c>
      <c r="AE33" s="660"/>
      <c r="AF33" s="660"/>
      <c r="AG33" s="660"/>
      <c r="AH33" s="660"/>
      <c r="AI33" s="660"/>
      <c r="AJ33" s="660"/>
      <c r="AK33" s="660"/>
      <c r="AL33" s="624">
        <v>0.1</v>
      </c>
      <c r="AM33" s="625"/>
      <c r="AN33" s="625"/>
      <c r="AO33" s="661"/>
      <c r="AP33" s="664"/>
      <c r="AQ33" s="665"/>
      <c r="AR33" s="665"/>
      <c r="AS33" s="665"/>
      <c r="AT33" s="697"/>
      <c r="AU33" s="207"/>
      <c r="AV33" s="207"/>
      <c r="AW33" s="207"/>
      <c r="AX33" s="602" t="s">
        <v>305</v>
      </c>
      <c r="AY33" s="603"/>
      <c r="AZ33" s="603"/>
      <c r="BA33" s="603"/>
      <c r="BB33" s="603"/>
      <c r="BC33" s="603"/>
      <c r="BD33" s="603"/>
      <c r="BE33" s="603"/>
      <c r="BF33" s="604"/>
      <c r="BG33" s="682">
        <v>99.1</v>
      </c>
      <c r="BH33" s="606"/>
      <c r="BI33" s="606"/>
      <c r="BJ33" s="606"/>
      <c r="BK33" s="606"/>
      <c r="BL33" s="606"/>
      <c r="BM33" s="652">
        <v>97.5</v>
      </c>
      <c r="BN33" s="606"/>
      <c r="BO33" s="606"/>
      <c r="BP33" s="606"/>
      <c r="BQ33" s="669"/>
      <c r="BR33" s="682">
        <v>99.1</v>
      </c>
      <c r="BS33" s="606"/>
      <c r="BT33" s="606"/>
      <c r="BU33" s="606"/>
      <c r="BV33" s="606"/>
      <c r="BW33" s="606"/>
      <c r="BX33" s="652">
        <v>97.8</v>
      </c>
      <c r="BY33" s="606"/>
      <c r="BZ33" s="606"/>
      <c r="CA33" s="606"/>
      <c r="CB33" s="669"/>
      <c r="CD33" s="618" t="s">
        <v>306</v>
      </c>
      <c r="CE33" s="619"/>
      <c r="CF33" s="619"/>
      <c r="CG33" s="619"/>
      <c r="CH33" s="619"/>
      <c r="CI33" s="619"/>
      <c r="CJ33" s="619"/>
      <c r="CK33" s="619"/>
      <c r="CL33" s="619"/>
      <c r="CM33" s="619"/>
      <c r="CN33" s="619"/>
      <c r="CO33" s="619"/>
      <c r="CP33" s="619"/>
      <c r="CQ33" s="620"/>
      <c r="CR33" s="621">
        <v>11880570</v>
      </c>
      <c r="CS33" s="634"/>
      <c r="CT33" s="634"/>
      <c r="CU33" s="634"/>
      <c r="CV33" s="634"/>
      <c r="CW33" s="634"/>
      <c r="CX33" s="634"/>
      <c r="CY33" s="635"/>
      <c r="CZ33" s="624">
        <v>39.200000000000003</v>
      </c>
      <c r="DA33" s="636"/>
      <c r="DB33" s="636"/>
      <c r="DC33" s="637"/>
      <c r="DD33" s="627">
        <v>8676849</v>
      </c>
      <c r="DE33" s="634"/>
      <c r="DF33" s="634"/>
      <c r="DG33" s="634"/>
      <c r="DH33" s="634"/>
      <c r="DI33" s="634"/>
      <c r="DJ33" s="634"/>
      <c r="DK33" s="635"/>
      <c r="DL33" s="627">
        <v>6772363</v>
      </c>
      <c r="DM33" s="634"/>
      <c r="DN33" s="634"/>
      <c r="DO33" s="634"/>
      <c r="DP33" s="634"/>
      <c r="DQ33" s="634"/>
      <c r="DR33" s="634"/>
      <c r="DS33" s="634"/>
      <c r="DT33" s="634"/>
      <c r="DU33" s="634"/>
      <c r="DV33" s="635"/>
      <c r="DW33" s="624">
        <v>42.1</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444388</v>
      </c>
      <c r="S34" s="622"/>
      <c r="T34" s="622"/>
      <c r="U34" s="622"/>
      <c r="V34" s="622"/>
      <c r="W34" s="622"/>
      <c r="X34" s="622"/>
      <c r="Y34" s="623"/>
      <c r="Z34" s="659">
        <v>1.4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4201391</v>
      </c>
      <c r="CS34" s="622"/>
      <c r="CT34" s="622"/>
      <c r="CU34" s="622"/>
      <c r="CV34" s="622"/>
      <c r="CW34" s="622"/>
      <c r="CX34" s="622"/>
      <c r="CY34" s="623"/>
      <c r="CZ34" s="624">
        <v>13.8</v>
      </c>
      <c r="DA34" s="636"/>
      <c r="DB34" s="636"/>
      <c r="DC34" s="637"/>
      <c r="DD34" s="627">
        <v>2865574</v>
      </c>
      <c r="DE34" s="622"/>
      <c r="DF34" s="622"/>
      <c r="DG34" s="622"/>
      <c r="DH34" s="622"/>
      <c r="DI34" s="622"/>
      <c r="DJ34" s="622"/>
      <c r="DK34" s="623"/>
      <c r="DL34" s="627">
        <v>2670386</v>
      </c>
      <c r="DM34" s="622"/>
      <c r="DN34" s="622"/>
      <c r="DO34" s="622"/>
      <c r="DP34" s="622"/>
      <c r="DQ34" s="622"/>
      <c r="DR34" s="622"/>
      <c r="DS34" s="622"/>
      <c r="DT34" s="622"/>
      <c r="DU34" s="622"/>
      <c r="DV34" s="623"/>
      <c r="DW34" s="624">
        <v>16.600000000000001</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1653161</v>
      </c>
      <c r="S35" s="622"/>
      <c r="T35" s="622"/>
      <c r="U35" s="622"/>
      <c r="V35" s="622"/>
      <c r="W35" s="622"/>
      <c r="X35" s="622"/>
      <c r="Y35" s="623"/>
      <c r="Z35" s="659">
        <v>5.0999999999999996</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298827</v>
      </c>
      <c r="CS35" s="634"/>
      <c r="CT35" s="634"/>
      <c r="CU35" s="634"/>
      <c r="CV35" s="634"/>
      <c r="CW35" s="634"/>
      <c r="CX35" s="634"/>
      <c r="CY35" s="635"/>
      <c r="CZ35" s="624">
        <v>1</v>
      </c>
      <c r="DA35" s="636"/>
      <c r="DB35" s="636"/>
      <c r="DC35" s="637"/>
      <c r="DD35" s="627">
        <v>208641</v>
      </c>
      <c r="DE35" s="634"/>
      <c r="DF35" s="634"/>
      <c r="DG35" s="634"/>
      <c r="DH35" s="634"/>
      <c r="DI35" s="634"/>
      <c r="DJ35" s="634"/>
      <c r="DK35" s="635"/>
      <c r="DL35" s="627">
        <v>72923</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2434682</v>
      </c>
      <c r="S36" s="622"/>
      <c r="T36" s="622"/>
      <c r="U36" s="622"/>
      <c r="V36" s="622"/>
      <c r="W36" s="622"/>
      <c r="X36" s="622"/>
      <c r="Y36" s="623"/>
      <c r="Z36" s="659">
        <v>7.5</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3675041</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213623</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4047445</v>
      </c>
      <c r="CS36" s="622"/>
      <c r="CT36" s="622"/>
      <c r="CU36" s="622"/>
      <c r="CV36" s="622"/>
      <c r="CW36" s="622"/>
      <c r="CX36" s="622"/>
      <c r="CY36" s="623"/>
      <c r="CZ36" s="624">
        <v>13.3</v>
      </c>
      <c r="DA36" s="636"/>
      <c r="DB36" s="636"/>
      <c r="DC36" s="637"/>
      <c r="DD36" s="627">
        <v>3459870</v>
      </c>
      <c r="DE36" s="622"/>
      <c r="DF36" s="622"/>
      <c r="DG36" s="622"/>
      <c r="DH36" s="622"/>
      <c r="DI36" s="622"/>
      <c r="DJ36" s="622"/>
      <c r="DK36" s="623"/>
      <c r="DL36" s="627">
        <v>2482669</v>
      </c>
      <c r="DM36" s="622"/>
      <c r="DN36" s="622"/>
      <c r="DO36" s="622"/>
      <c r="DP36" s="622"/>
      <c r="DQ36" s="622"/>
      <c r="DR36" s="622"/>
      <c r="DS36" s="622"/>
      <c r="DT36" s="622"/>
      <c r="DU36" s="622"/>
      <c r="DV36" s="623"/>
      <c r="DW36" s="624">
        <v>15.4</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736815</v>
      </c>
      <c r="S37" s="622"/>
      <c r="T37" s="622"/>
      <c r="U37" s="622"/>
      <c r="V37" s="622"/>
      <c r="W37" s="622"/>
      <c r="X37" s="622"/>
      <c r="Y37" s="623"/>
      <c r="Z37" s="659">
        <v>2.2999999999999998</v>
      </c>
      <c r="AA37" s="659"/>
      <c r="AB37" s="659"/>
      <c r="AC37" s="659"/>
      <c r="AD37" s="660">
        <v>8851</v>
      </c>
      <c r="AE37" s="660"/>
      <c r="AF37" s="660"/>
      <c r="AG37" s="660"/>
      <c r="AH37" s="660"/>
      <c r="AI37" s="660"/>
      <c r="AJ37" s="660"/>
      <c r="AK37" s="660"/>
      <c r="AL37" s="624">
        <v>0.1</v>
      </c>
      <c r="AM37" s="625"/>
      <c r="AN37" s="625"/>
      <c r="AO37" s="661"/>
      <c r="AQ37" s="654" t="s">
        <v>318</v>
      </c>
      <c r="AR37" s="655"/>
      <c r="AS37" s="655"/>
      <c r="AT37" s="655"/>
      <c r="AU37" s="655"/>
      <c r="AV37" s="655"/>
      <c r="AW37" s="655"/>
      <c r="AX37" s="655"/>
      <c r="AY37" s="656"/>
      <c r="AZ37" s="621">
        <v>686934</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121259</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1083553</v>
      </c>
      <c r="CS37" s="634"/>
      <c r="CT37" s="634"/>
      <c r="CU37" s="634"/>
      <c r="CV37" s="634"/>
      <c r="CW37" s="634"/>
      <c r="CX37" s="634"/>
      <c r="CY37" s="635"/>
      <c r="CZ37" s="624">
        <v>3.6</v>
      </c>
      <c r="DA37" s="636"/>
      <c r="DB37" s="636"/>
      <c r="DC37" s="637"/>
      <c r="DD37" s="627">
        <v>1083553</v>
      </c>
      <c r="DE37" s="634"/>
      <c r="DF37" s="634"/>
      <c r="DG37" s="634"/>
      <c r="DH37" s="634"/>
      <c r="DI37" s="634"/>
      <c r="DJ37" s="634"/>
      <c r="DK37" s="635"/>
      <c r="DL37" s="627">
        <v>921735</v>
      </c>
      <c r="DM37" s="634"/>
      <c r="DN37" s="634"/>
      <c r="DO37" s="634"/>
      <c r="DP37" s="634"/>
      <c r="DQ37" s="634"/>
      <c r="DR37" s="634"/>
      <c r="DS37" s="634"/>
      <c r="DT37" s="634"/>
      <c r="DU37" s="634"/>
      <c r="DV37" s="635"/>
      <c r="DW37" s="624">
        <v>5.7</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3174300</v>
      </c>
      <c r="S38" s="622"/>
      <c r="T38" s="622"/>
      <c r="U38" s="622"/>
      <c r="V38" s="622"/>
      <c r="W38" s="622"/>
      <c r="X38" s="622"/>
      <c r="Y38" s="623"/>
      <c r="Z38" s="659">
        <v>9.8000000000000007</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467881</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5566</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2306750</v>
      </c>
      <c r="CS38" s="622"/>
      <c r="CT38" s="622"/>
      <c r="CU38" s="622"/>
      <c r="CV38" s="622"/>
      <c r="CW38" s="622"/>
      <c r="CX38" s="622"/>
      <c r="CY38" s="623"/>
      <c r="CZ38" s="624">
        <v>7.6</v>
      </c>
      <c r="DA38" s="636"/>
      <c r="DB38" s="636"/>
      <c r="DC38" s="637"/>
      <c r="DD38" s="627">
        <v>1878735</v>
      </c>
      <c r="DE38" s="622"/>
      <c r="DF38" s="622"/>
      <c r="DG38" s="622"/>
      <c r="DH38" s="622"/>
      <c r="DI38" s="622"/>
      <c r="DJ38" s="622"/>
      <c r="DK38" s="623"/>
      <c r="DL38" s="627">
        <v>1546385</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212210</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8105</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721592</v>
      </c>
      <c r="CS39" s="634"/>
      <c r="CT39" s="634"/>
      <c r="CU39" s="634"/>
      <c r="CV39" s="634"/>
      <c r="CW39" s="634"/>
      <c r="CX39" s="634"/>
      <c r="CY39" s="635"/>
      <c r="CZ39" s="624">
        <v>2.4</v>
      </c>
      <c r="DA39" s="636"/>
      <c r="DB39" s="636"/>
      <c r="DC39" s="637"/>
      <c r="DD39" s="627">
        <v>99464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39300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v>6928</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94</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304565</v>
      </c>
      <c r="CS40" s="622"/>
      <c r="CT40" s="622"/>
      <c r="CU40" s="622"/>
      <c r="CV40" s="622"/>
      <c r="CW40" s="622"/>
      <c r="CX40" s="622"/>
      <c r="CY40" s="623"/>
      <c r="CZ40" s="624">
        <v>1</v>
      </c>
      <c r="DA40" s="636"/>
      <c r="DB40" s="636"/>
      <c r="DC40" s="637"/>
      <c r="DD40" s="627">
        <v>164565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32416438</v>
      </c>
      <c r="S41" s="646"/>
      <c r="T41" s="646"/>
      <c r="U41" s="646"/>
      <c r="V41" s="646"/>
      <c r="W41" s="646"/>
      <c r="X41" s="646"/>
      <c r="Y41" s="649"/>
      <c r="Z41" s="650">
        <v>100</v>
      </c>
      <c r="AA41" s="650"/>
      <c r="AB41" s="650"/>
      <c r="AC41" s="650"/>
      <c r="AD41" s="651">
        <v>16047572</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463696</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1837392</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431</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4976122</v>
      </c>
      <c r="CS42" s="634"/>
      <c r="CT42" s="634"/>
      <c r="CU42" s="634"/>
      <c r="CV42" s="634"/>
      <c r="CW42" s="634"/>
      <c r="CX42" s="634"/>
      <c r="CY42" s="635"/>
      <c r="CZ42" s="624">
        <v>16.399999999999999</v>
      </c>
      <c r="DA42" s="636"/>
      <c r="DB42" s="636"/>
      <c r="DC42" s="637"/>
      <c r="DD42" s="627">
        <v>1012326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101728</v>
      </c>
      <c r="CS43" s="634"/>
      <c r="CT43" s="634"/>
      <c r="CU43" s="634"/>
      <c r="CV43" s="634"/>
      <c r="CW43" s="634"/>
      <c r="CX43" s="634"/>
      <c r="CY43" s="635"/>
      <c r="CZ43" s="624">
        <v>0.3</v>
      </c>
      <c r="DA43" s="636"/>
      <c r="DB43" s="636"/>
      <c r="DC43" s="637"/>
      <c r="DD43" s="627">
        <v>101728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4831958</v>
      </c>
      <c r="CS44" s="622"/>
      <c r="CT44" s="622"/>
      <c r="CU44" s="622"/>
      <c r="CV44" s="622"/>
      <c r="CW44" s="622"/>
      <c r="CX44" s="622"/>
      <c r="CY44" s="623"/>
      <c r="CZ44" s="624">
        <v>15.9</v>
      </c>
      <c r="DA44" s="625"/>
      <c r="DB44" s="625"/>
      <c r="DC44" s="626"/>
      <c r="DD44" s="627">
        <v>981832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1624171</v>
      </c>
      <c r="CS45" s="634"/>
      <c r="CT45" s="634"/>
      <c r="CU45" s="634"/>
      <c r="CV45" s="634"/>
      <c r="CW45" s="634"/>
      <c r="CX45" s="634"/>
      <c r="CY45" s="635"/>
      <c r="CZ45" s="624">
        <v>5.4</v>
      </c>
      <c r="DA45" s="636"/>
      <c r="DB45" s="636"/>
      <c r="DC45" s="637"/>
      <c r="DD45" s="627">
        <v>220772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3123033</v>
      </c>
      <c r="CS46" s="622"/>
      <c r="CT46" s="622"/>
      <c r="CU46" s="622"/>
      <c r="CV46" s="622"/>
      <c r="CW46" s="622"/>
      <c r="CX46" s="622"/>
      <c r="CY46" s="623"/>
      <c r="CZ46" s="624">
        <v>10.3</v>
      </c>
      <c r="DA46" s="625"/>
      <c r="DB46" s="625"/>
      <c r="DC46" s="626"/>
      <c r="DD46" s="627">
        <v>757306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144164</v>
      </c>
      <c r="CS47" s="634"/>
      <c r="CT47" s="634"/>
      <c r="CU47" s="634"/>
      <c r="CV47" s="634"/>
      <c r="CW47" s="634"/>
      <c r="CX47" s="634"/>
      <c r="CY47" s="635"/>
      <c r="CZ47" s="624">
        <v>0.5</v>
      </c>
      <c r="DA47" s="636"/>
      <c r="DB47" s="636"/>
      <c r="DC47" s="637"/>
      <c r="DD47" s="627">
        <v>30494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30335539</v>
      </c>
      <c r="CS49" s="606"/>
      <c r="CT49" s="606"/>
      <c r="CU49" s="606"/>
      <c r="CV49" s="606"/>
      <c r="CW49" s="606"/>
      <c r="CX49" s="606"/>
      <c r="CY49" s="607"/>
      <c r="CZ49" s="608">
        <v>100</v>
      </c>
      <c r="DA49" s="609"/>
      <c r="DB49" s="609"/>
      <c r="DC49" s="610"/>
      <c r="DD49" s="611">
        <v>19920743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kYm0ALYmevvjoGcjq0E3odpKdkMa7HbKtMazpJIkhWjpiJXxPBgrmXRbcqxvfnpocskS7mQXtAzOJ5DkiB/yA==" saltValue="vHNp1kogXy5PgXVqmykgD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32751</v>
      </c>
      <c r="R7" s="1103"/>
      <c r="S7" s="1103"/>
      <c r="T7" s="1103"/>
      <c r="U7" s="1103"/>
      <c r="V7" s="1103">
        <v>30657</v>
      </c>
      <c r="W7" s="1103"/>
      <c r="X7" s="1103"/>
      <c r="Y7" s="1103"/>
      <c r="Z7" s="1103"/>
      <c r="AA7" s="1103">
        <v>2093</v>
      </c>
      <c r="AB7" s="1103"/>
      <c r="AC7" s="1103"/>
      <c r="AD7" s="1103"/>
      <c r="AE7" s="1104"/>
      <c r="AF7" s="1105">
        <v>1759</v>
      </c>
      <c r="AG7" s="1106"/>
      <c r="AH7" s="1106"/>
      <c r="AI7" s="1106"/>
      <c r="AJ7" s="1107"/>
      <c r="AK7" s="1108">
        <v>1653</v>
      </c>
      <c r="AL7" s="1109"/>
      <c r="AM7" s="1109"/>
      <c r="AN7" s="1109"/>
      <c r="AO7" s="1109"/>
      <c r="AP7" s="1109">
        <v>32999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566</v>
      </c>
      <c r="BT7" s="1100"/>
      <c r="BU7" s="1100"/>
      <c r="BV7" s="1100"/>
      <c r="BW7" s="1100"/>
      <c r="BX7" s="1100"/>
      <c r="BY7" s="1100"/>
      <c r="BZ7" s="1100"/>
      <c r="CA7" s="1100"/>
      <c r="CB7" s="1100"/>
      <c r="CC7" s="1100"/>
      <c r="CD7" s="1100"/>
      <c r="CE7" s="1100"/>
      <c r="CF7" s="1100"/>
      <c r="CG7" s="1112"/>
      <c r="CH7" s="1096">
        <v>0</v>
      </c>
      <c r="CI7" s="1097"/>
      <c r="CJ7" s="1097"/>
      <c r="CK7" s="1097"/>
      <c r="CL7" s="1098"/>
      <c r="CM7" s="1096">
        <v>3</v>
      </c>
      <c r="CN7" s="1097"/>
      <c r="CO7" s="1097"/>
      <c r="CP7" s="1097"/>
      <c r="CQ7" s="1098"/>
      <c r="CR7" s="1096">
        <v>3</v>
      </c>
      <c r="CS7" s="1097"/>
      <c r="CT7" s="1097"/>
      <c r="CU7" s="1097"/>
      <c r="CV7" s="1098"/>
      <c r="CW7" s="1096">
        <v>14</v>
      </c>
      <c r="CX7" s="1097"/>
      <c r="CY7" s="1097"/>
      <c r="CZ7" s="1097"/>
      <c r="DA7" s="1098"/>
      <c r="DB7" s="1096">
        <v>14</v>
      </c>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0</v>
      </c>
      <c r="R8" s="1039"/>
      <c r="S8" s="1039"/>
      <c r="T8" s="1039"/>
      <c r="U8" s="1039"/>
      <c r="V8" s="1039">
        <v>0</v>
      </c>
      <c r="W8" s="1039"/>
      <c r="X8" s="1039"/>
      <c r="Y8" s="1039"/>
      <c r="Z8" s="1039"/>
      <c r="AA8" s="1039" t="s">
        <v>553</v>
      </c>
      <c r="AB8" s="1039"/>
      <c r="AC8" s="1039"/>
      <c r="AD8" s="1039"/>
      <c r="AE8" s="1040"/>
      <c r="AF8" s="1035" t="s">
        <v>122</v>
      </c>
      <c r="AG8" s="1036"/>
      <c r="AH8" s="1036"/>
      <c r="AI8" s="1036"/>
      <c r="AJ8" s="1037"/>
      <c r="AK8" s="1080" t="s">
        <v>553</v>
      </c>
      <c r="AL8" s="1081"/>
      <c r="AM8" s="1081"/>
      <c r="AN8" s="1081"/>
      <c r="AO8" s="1081"/>
      <c r="AP8" s="1081" t="s">
        <v>553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567</v>
      </c>
      <c r="BT8" s="993"/>
      <c r="BU8" s="993"/>
      <c r="BV8" s="993"/>
      <c r="BW8" s="993"/>
      <c r="BX8" s="993"/>
      <c r="BY8" s="993"/>
      <c r="BZ8" s="993"/>
      <c r="CA8" s="993"/>
      <c r="CB8" s="993"/>
      <c r="CC8" s="993"/>
      <c r="CD8" s="993"/>
      <c r="CE8" s="993"/>
      <c r="CF8" s="993"/>
      <c r="CG8" s="1014"/>
      <c r="CH8" s="989">
        <v>3</v>
      </c>
      <c r="CI8" s="990"/>
      <c r="CJ8" s="990"/>
      <c r="CK8" s="990"/>
      <c r="CL8" s="991"/>
      <c r="CM8" s="989">
        <v>4</v>
      </c>
      <c r="CN8" s="990"/>
      <c r="CO8" s="990"/>
      <c r="CP8" s="990"/>
      <c r="CQ8" s="991"/>
      <c r="CR8" s="989">
        <v>30</v>
      </c>
      <c r="CS8" s="990"/>
      <c r="CT8" s="990"/>
      <c r="CU8" s="990"/>
      <c r="CV8" s="991"/>
      <c r="CW8" s="989" t="s">
        <v>572</v>
      </c>
      <c r="CX8" s="990"/>
      <c r="CY8" s="990"/>
      <c r="CZ8" s="990"/>
      <c r="DA8" s="991"/>
      <c r="DB8" s="989">
        <v>32</v>
      </c>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375</v>
      </c>
      <c r="C9" s="1031"/>
      <c r="D9" s="1031"/>
      <c r="E9" s="1031"/>
      <c r="F9" s="1031"/>
      <c r="G9" s="1031"/>
      <c r="H9" s="1031"/>
      <c r="I9" s="1031"/>
      <c r="J9" s="1031"/>
      <c r="K9" s="1031"/>
      <c r="L9" s="1031"/>
      <c r="M9" s="1031"/>
      <c r="N9" s="1031"/>
      <c r="O9" s="1031"/>
      <c r="P9" s="1032"/>
      <c r="Q9" s="1038">
        <v>31</v>
      </c>
      <c r="R9" s="1039"/>
      <c r="S9" s="1039"/>
      <c r="T9" s="1039"/>
      <c r="U9" s="1039"/>
      <c r="V9" s="1039">
        <v>31</v>
      </c>
      <c r="W9" s="1039"/>
      <c r="X9" s="1039"/>
      <c r="Y9" s="1039"/>
      <c r="Z9" s="1039"/>
      <c r="AA9" s="1039" t="s">
        <v>553</v>
      </c>
      <c r="AB9" s="1039"/>
      <c r="AC9" s="1039"/>
      <c r="AD9" s="1039"/>
      <c r="AE9" s="1040"/>
      <c r="AF9" s="1035" t="s">
        <v>122</v>
      </c>
      <c r="AG9" s="1036"/>
      <c r="AH9" s="1036"/>
      <c r="AI9" s="1036"/>
      <c r="AJ9" s="1037"/>
      <c r="AK9" s="1080">
        <v>20</v>
      </c>
      <c r="AL9" s="1081"/>
      <c r="AM9" s="1081"/>
      <c r="AN9" s="1081"/>
      <c r="AO9" s="1081"/>
      <c r="AP9" s="1081">
        <v>52</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568</v>
      </c>
      <c r="BT9" s="993"/>
      <c r="BU9" s="993"/>
      <c r="BV9" s="993"/>
      <c r="BW9" s="993"/>
      <c r="BX9" s="993"/>
      <c r="BY9" s="993"/>
      <c r="BZ9" s="993"/>
      <c r="CA9" s="993"/>
      <c r="CB9" s="993"/>
      <c r="CC9" s="993"/>
      <c r="CD9" s="993"/>
      <c r="CE9" s="993"/>
      <c r="CF9" s="993"/>
      <c r="CG9" s="1014"/>
      <c r="CH9" s="989">
        <v>2</v>
      </c>
      <c r="CI9" s="990"/>
      <c r="CJ9" s="990"/>
      <c r="CK9" s="990"/>
      <c r="CL9" s="991"/>
      <c r="CM9" s="989">
        <v>11</v>
      </c>
      <c r="CN9" s="990"/>
      <c r="CO9" s="990"/>
      <c r="CP9" s="990"/>
      <c r="CQ9" s="991"/>
      <c r="CR9" s="989">
        <v>12</v>
      </c>
      <c r="CS9" s="990"/>
      <c r="CT9" s="990"/>
      <c r="CU9" s="990"/>
      <c r="CV9" s="991"/>
      <c r="CW9" s="989" t="s">
        <v>572</v>
      </c>
      <c r="CX9" s="990"/>
      <c r="CY9" s="990"/>
      <c r="CZ9" s="990"/>
      <c r="DA9" s="991"/>
      <c r="DB9" s="989" t="s">
        <v>572</v>
      </c>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569</v>
      </c>
      <c r="BT10" s="993"/>
      <c r="BU10" s="993"/>
      <c r="BV10" s="993"/>
      <c r="BW10" s="993"/>
      <c r="BX10" s="993"/>
      <c r="BY10" s="993"/>
      <c r="BZ10" s="993"/>
      <c r="CA10" s="993"/>
      <c r="CB10" s="993"/>
      <c r="CC10" s="993"/>
      <c r="CD10" s="993"/>
      <c r="CE10" s="993"/>
      <c r="CF10" s="993"/>
      <c r="CG10" s="1014"/>
      <c r="CH10" s="989">
        <v>1</v>
      </c>
      <c r="CI10" s="990"/>
      <c r="CJ10" s="990"/>
      <c r="CK10" s="990"/>
      <c r="CL10" s="991"/>
      <c r="CM10" s="989">
        <v>5</v>
      </c>
      <c r="CN10" s="990"/>
      <c r="CO10" s="990"/>
      <c r="CP10" s="990"/>
      <c r="CQ10" s="991"/>
      <c r="CR10" s="989">
        <v>13</v>
      </c>
      <c r="CS10" s="990"/>
      <c r="CT10" s="990"/>
      <c r="CU10" s="990"/>
      <c r="CV10" s="991"/>
      <c r="CW10" s="989" t="s">
        <v>572</v>
      </c>
      <c r="CX10" s="990"/>
      <c r="CY10" s="990"/>
      <c r="CZ10" s="990"/>
      <c r="DA10" s="991"/>
      <c r="DB10" s="989" t="s">
        <v>572</v>
      </c>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570</v>
      </c>
      <c r="BT11" s="993"/>
      <c r="BU11" s="993"/>
      <c r="BV11" s="993"/>
      <c r="BW11" s="993"/>
      <c r="BX11" s="993"/>
      <c r="BY11" s="993"/>
      <c r="BZ11" s="993"/>
      <c r="CA11" s="993"/>
      <c r="CB11" s="993"/>
      <c r="CC11" s="993"/>
      <c r="CD11" s="993"/>
      <c r="CE11" s="993"/>
      <c r="CF11" s="993"/>
      <c r="CG11" s="1014"/>
      <c r="CH11" s="989">
        <v>1</v>
      </c>
      <c r="CI11" s="990"/>
      <c r="CJ11" s="990"/>
      <c r="CK11" s="990"/>
      <c r="CL11" s="991"/>
      <c r="CM11" s="989">
        <v>9</v>
      </c>
      <c r="CN11" s="990"/>
      <c r="CO11" s="990"/>
      <c r="CP11" s="990"/>
      <c r="CQ11" s="991"/>
      <c r="CR11" s="989">
        <v>3</v>
      </c>
      <c r="CS11" s="990"/>
      <c r="CT11" s="990"/>
      <c r="CU11" s="990"/>
      <c r="CV11" s="991"/>
      <c r="CW11" s="989">
        <v>4</v>
      </c>
      <c r="CX11" s="990"/>
      <c r="CY11" s="990"/>
      <c r="CZ11" s="990"/>
      <c r="DA11" s="991"/>
      <c r="DB11" s="989" t="s">
        <v>572</v>
      </c>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571</v>
      </c>
      <c r="BT12" s="993"/>
      <c r="BU12" s="993"/>
      <c r="BV12" s="993"/>
      <c r="BW12" s="993"/>
      <c r="BX12" s="993"/>
      <c r="BY12" s="993"/>
      <c r="BZ12" s="993"/>
      <c r="CA12" s="993"/>
      <c r="CB12" s="993"/>
      <c r="CC12" s="993"/>
      <c r="CD12" s="993"/>
      <c r="CE12" s="993"/>
      <c r="CF12" s="993"/>
      <c r="CG12" s="1014"/>
      <c r="CH12" s="989">
        <v>-16</v>
      </c>
      <c r="CI12" s="990"/>
      <c r="CJ12" s="990"/>
      <c r="CK12" s="990"/>
      <c r="CL12" s="991"/>
      <c r="CM12" s="989">
        <v>51</v>
      </c>
      <c r="CN12" s="990"/>
      <c r="CO12" s="990"/>
      <c r="CP12" s="990"/>
      <c r="CQ12" s="991"/>
      <c r="CR12" s="989">
        <v>20</v>
      </c>
      <c r="CS12" s="990"/>
      <c r="CT12" s="990"/>
      <c r="CU12" s="990"/>
      <c r="CV12" s="991"/>
      <c r="CW12" s="989">
        <v>9</v>
      </c>
      <c r="CX12" s="990"/>
      <c r="CY12" s="990"/>
      <c r="CZ12" s="990"/>
      <c r="DA12" s="991"/>
      <c r="DB12" s="989" t="s">
        <v>572</v>
      </c>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32761</v>
      </c>
      <c r="R23" s="1061"/>
      <c r="S23" s="1061"/>
      <c r="T23" s="1061"/>
      <c r="U23" s="1061"/>
      <c r="V23" s="1061">
        <v>30668</v>
      </c>
      <c r="W23" s="1061"/>
      <c r="X23" s="1061"/>
      <c r="Y23" s="1061"/>
      <c r="Z23" s="1061"/>
      <c r="AA23" s="1061">
        <v>2093</v>
      </c>
      <c r="AB23" s="1061"/>
      <c r="AC23" s="1061"/>
      <c r="AD23" s="1061"/>
      <c r="AE23" s="1068"/>
      <c r="AF23" s="1069">
        <v>1759</v>
      </c>
      <c r="AG23" s="1061"/>
      <c r="AH23" s="1061"/>
      <c r="AI23" s="1061"/>
      <c r="AJ23" s="1070"/>
      <c r="AK23" s="1071"/>
      <c r="AL23" s="1072"/>
      <c r="AM23" s="1072"/>
      <c r="AN23" s="1072"/>
      <c r="AO23" s="1072"/>
      <c r="AP23" s="1061">
        <v>33051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5030</v>
      </c>
      <c r="R28" s="1051"/>
      <c r="S28" s="1051"/>
      <c r="T28" s="1051"/>
      <c r="U28" s="1051"/>
      <c r="V28" s="1051">
        <v>4817</v>
      </c>
      <c r="W28" s="1051"/>
      <c r="X28" s="1051"/>
      <c r="Y28" s="1051"/>
      <c r="Z28" s="1051"/>
      <c r="AA28" s="1051">
        <v>214</v>
      </c>
      <c r="AB28" s="1051"/>
      <c r="AC28" s="1051"/>
      <c r="AD28" s="1051"/>
      <c r="AE28" s="1052"/>
      <c r="AF28" s="1053">
        <v>214</v>
      </c>
      <c r="AG28" s="1051"/>
      <c r="AH28" s="1051"/>
      <c r="AI28" s="1051"/>
      <c r="AJ28" s="1054"/>
      <c r="AK28" s="1042">
        <v>454</v>
      </c>
      <c r="AL28" s="1043"/>
      <c r="AM28" s="1043"/>
      <c r="AN28" s="1043"/>
      <c r="AO28" s="1043"/>
      <c r="AP28" s="1043" t="s">
        <v>553</v>
      </c>
      <c r="AQ28" s="1043"/>
      <c r="AR28" s="1043"/>
      <c r="AS28" s="1043"/>
      <c r="AT28" s="1043"/>
      <c r="AU28" s="1043" t="s">
        <v>553</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99</v>
      </c>
      <c r="R29" s="1039"/>
      <c r="S29" s="1039"/>
      <c r="T29" s="1039"/>
      <c r="U29" s="1039"/>
      <c r="V29" s="1039">
        <v>99</v>
      </c>
      <c r="W29" s="1039"/>
      <c r="X29" s="1039"/>
      <c r="Y29" s="1039"/>
      <c r="Z29" s="1039"/>
      <c r="AA29" s="1039" t="s">
        <v>553</v>
      </c>
      <c r="AB29" s="1039"/>
      <c r="AC29" s="1039"/>
      <c r="AD29" s="1039"/>
      <c r="AE29" s="1040"/>
      <c r="AF29" s="1035" t="s">
        <v>122</v>
      </c>
      <c r="AG29" s="1036"/>
      <c r="AH29" s="1036"/>
      <c r="AI29" s="1036"/>
      <c r="AJ29" s="1037"/>
      <c r="AK29" s="980">
        <v>13</v>
      </c>
      <c r="AL29" s="971"/>
      <c r="AM29" s="971"/>
      <c r="AN29" s="971"/>
      <c r="AO29" s="971"/>
      <c r="AP29" s="971">
        <v>9</v>
      </c>
      <c r="AQ29" s="971"/>
      <c r="AR29" s="971"/>
      <c r="AS29" s="971"/>
      <c r="AT29" s="971"/>
      <c r="AU29" s="971">
        <v>0</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789</v>
      </c>
      <c r="R30" s="1039"/>
      <c r="S30" s="1039"/>
      <c r="T30" s="1039"/>
      <c r="U30" s="1039"/>
      <c r="V30" s="1039">
        <v>753</v>
      </c>
      <c r="W30" s="1039"/>
      <c r="X30" s="1039"/>
      <c r="Y30" s="1039"/>
      <c r="Z30" s="1039"/>
      <c r="AA30" s="1039">
        <v>36</v>
      </c>
      <c r="AB30" s="1039"/>
      <c r="AC30" s="1039"/>
      <c r="AD30" s="1039"/>
      <c r="AE30" s="1040"/>
      <c r="AF30" s="1035">
        <v>36</v>
      </c>
      <c r="AG30" s="1036"/>
      <c r="AH30" s="1036"/>
      <c r="AI30" s="1036"/>
      <c r="AJ30" s="1037"/>
      <c r="AK30" s="980">
        <v>254</v>
      </c>
      <c r="AL30" s="971"/>
      <c r="AM30" s="971"/>
      <c r="AN30" s="971"/>
      <c r="AO30" s="971"/>
      <c r="AP30" s="971" t="s">
        <v>553</v>
      </c>
      <c r="AQ30" s="971"/>
      <c r="AR30" s="971"/>
      <c r="AS30" s="971"/>
      <c r="AT30" s="971"/>
      <c r="AU30" s="971" t="s">
        <v>553</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5811</v>
      </c>
      <c r="R31" s="1039"/>
      <c r="S31" s="1039"/>
      <c r="T31" s="1039"/>
      <c r="U31" s="1039"/>
      <c r="V31" s="1039">
        <v>5811</v>
      </c>
      <c r="W31" s="1039"/>
      <c r="X31" s="1039"/>
      <c r="Y31" s="1039"/>
      <c r="Z31" s="1039"/>
      <c r="AA31" s="1039" t="s">
        <v>553</v>
      </c>
      <c r="AB31" s="1039"/>
      <c r="AC31" s="1039"/>
      <c r="AD31" s="1039"/>
      <c r="AE31" s="1040"/>
      <c r="AF31" s="1035" t="s">
        <v>122</v>
      </c>
      <c r="AG31" s="1036"/>
      <c r="AH31" s="1036"/>
      <c r="AI31" s="1036"/>
      <c r="AJ31" s="1037"/>
      <c r="AK31" s="980">
        <v>924</v>
      </c>
      <c r="AL31" s="971"/>
      <c r="AM31" s="971"/>
      <c r="AN31" s="971"/>
      <c r="AO31" s="971"/>
      <c r="AP31" s="971" t="s">
        <v>553</v>
      </c>
      <c r="AQ31" s="971"/>
      <c r="AR31" s="971"/>
      <c r="AS31" s="971"/>
      <c r="AT31" s="971"/>
      <c r="AU31" s="971" t="s">
        <v>553</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1134</v>
      </c>
      <c r="R32" s="1039"/>
      <c r="S32" s="1039"/>
      <c r="T32" s="1039"/>
      <c r="U32" s="1039"/>
      <c r="V32" s="1039">
        <v>1029</v>
      </c>
      <c r="W32" s="1039"/>
      <c r="X32" s="1039"/>
      <c r="Y32" s="1039"/>
      <c r="Z32" s="1039"/>
      <c r="AA32" s="1039">
        <v>105</v>
      </c>
      <c r="AB32" s="1039"/>
      <c r="AC32" s="1039"/>
      <c r="AD32" s="1039"/>
      <c r="AE32" s="1040"/>
      <c r="AF32" s="1035">
        <v>748</v>
      </c>
      <c r="AG32" s="1036"/>
      <c r="AH32" s="1036"/>
      <c r="AI32" s="1036"/>
      <c r="AJ32" s="1037"/>
      <c r="AK32" s="980">
        <v>212</v>
      </c>
      <c r="AL32" s="971"/>
      <c r="AM32" s="971"/>
      <c r="AN32" s="971"/>
      <c r="AO32" s="971"/>
      <c r="AP32" s="971">
        <v>3992</v>
      </c>
      <c r="AQ32" s="971"/>
      <c r="AR32" s="971"/>
      <c r="AS32" s="971"/>
      <c r="AT32" s="971"/>
      <c r="AU32" s="971">
        <v>1792</v>
      </c>
      <c r="AV32" s="971"/>
      <c r="AW32" s="971"/>
      <c r="AX32" s="971"/>
      <c r="AY32" s="971"/>
      <c r="AZ32" s="1041"/>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39</v>
      </c>
      <c r="R33" s="1039"/>
      <c r="S33" s="1039"/>
      <c r="T33" s="1039"/>
      <c r="U33" s="1039"/>
      <c r="V33" s="1039">
        <v>22</v>
      </c>
      <c r="W33" s="1039"/>
      <c r="X33" s="1039"/>
      <c r="Y33" s="1039"/>
      <c r="Z33" s="1039"/>
      <c r="AA33" s="1039">
        <v>16</v>
      </c>
      <c r="AB33" s="1039"/>
      <c r="AC33" s="1039"/>
      <c r="AD33" s="1039"/>
      <c r="AE33" s="1040"/>
      <c r="AF33" s="1035">
        <v>146</v>
      </c>
      <c r="AG33" s="1036"/>
      <c r="AH33" s="1036"/>
      <c r="AI33" s="1036"/>
      <c r="AJ33" s="1037"/>
      <c r="AK33" s="980">
        <v>1</v>
      </c>
      <c r="AL33" s="971"/>
      <c r="AM33" s="971"/>
      <c r="AN33" s="971"/>
      <c r="AO33" s="971"/>
      <c r="AP33" s="971" t="s">
        <v>553</v>
      </c>
      <c r="AQ33" s="971"/>
      <c r="AR33" s="971"/>
      <c r="AS33" s="971"/>
      <c r="AT33" s="971"/>
      <c r="AU33" s="971" t="s">
        <v>553</v>
      </c>
      <c r="AV33" s="971"/>
      <c r="AW33" s="971"/>
      <c r="AX33" s="971"/>
      <c r="AY33" s="971"/>
      <c r="AZ33" s="1041"/>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732</v>
      </c>
      <c r="R34" s="1039"/>
      <c r="S34" s="1039"/>
      <c r="T34" s="1039"/>
      <c r="U34" s="1039"/>
      <c r="V34" s="1039">
        <v>732</v>
      </c>
      <c r="W34" s="1039"/>
      <c r="X34" s="1039"/>
      <c r="Y34" s="1039"/>
      <c r="Z34" s="1039"/>
      <c r="AA34" s="1039" t="s">
        <v>553</v>
      </c>
      <c r="AB34" s="1039"/>
      <c r="AC34" s="1039"/>
      <c r="AD34" s="1039"/>
      <c r="AE34" s="1040"/>
      <c r="AF34" s="1035">
        <v>262</v>
      </c>
      <c r="AG34" s="1036"/>
      <c r="AH34" s="1036"/>
      <c r="AI34" s="1036"/>
      <c r="AJ34" s="1037"/>
      <c r="AK34" s="980">
        <v>504</v>
      </c>
      <c r="AL34" s="971"/>
      <c r="AM34" s="971"/>
      <c r="AN34" s="971"/>
      <c r="AO34" s="971"/>
      <c r="AP34" s="971">
        <v>5283</v>
      </c>
      <c r="AQ34" s="971"/>
      <c r="AR34" s="971"/>
      <c r="AS34" s="971"/>
      <c r="AT34" s="971"/>
      <c r="AU34" s="971">
        <v>5045</v>
      </c>
      <c r="AV34" s="971"/>
      <c r="AW34" s="971"/>
      <c r="AX34" s="971"/>
      <c r="AY34" s="971"/>
      <c r="AZ34" s="1041"/>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v>3219</v>
      </c>
      <c r="R35" s="1039"/>
      <c r="S35" s="1039"/>
      <c r="T35" s="1039"/>
      <c r="U35" s="1039"/>
      <c r="V35" s="1039">
        <v>3337</v>
      </c>
      <c r="W35" s="1039"/>
      <c r="X35" s="1039"/>
      <c r="Y35" s="1039"/>
      <c r="Z35" s="1039"/>
      <c r="AA35" s="1039">
        <v>-118</v>
      </c>
      <c r="AB35" s="1039"/>
      <c r="AC35" s="1039"/>
      <c r="AD35" s="1039"/>
      <c r="AE35" s="1040"/>
      <c r="AF35" s="1035">
        <v>520</v>
      </c>
      <c r="AG35" s="1036"/>
      <c r="AH35" s="1036"/>
      <c r="AI35" s="1036"/>
      <c r="AJ35" s="1037"/>
      <c r="AK35" s="980">
        <v>687</v>
      </c>
      <c r="AL35" s="971"/>
      <c r="AM35" s="971"/>
      <c r="AN35" s="971"/>
      <c r="AO35" s="971"/>
      <c r="AP35" s="971">
        <v>384</v>
      </c>
      <c r="AQ35" s="971"/>
      <c r="AR35" s="971"/>
      <c r="AS35" s="971"/>
      <c r="AT35" s="971"/>
      <c r="AU35" s="971">
        <v>249</v>
      </c>
      <c r="AV35" s="971"/>
      <c r="AW35" s="971"/>
      <c r="AX35" s="971"/>
      <c r="AY35" s="971"/>
      <c r="AZ35" s="1041"/>
      <c r="BA35" s="1041"/>
      <c r="BB35" s="1041"/>
      <c r="BC35" s="1041"/>
      <c r="BD35" s="1041"/>
      <c r="BE35" s="972" t="s">
        <v>394</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398</v>
      </c>
      <c r="C36" s="1031"/>
      <c r="D36" s="1031"/>
      <c r="E36" s="1031"/>
      <c r="F36" s="1031"/>
      <c r="G36" s="1031"/>
      <c r="H36" s="1031"/>
      <c r="I36" s="1031"/>
      <c r="J36" s="1031"/>
      <c r="K36" s="1031"/>
      <c r="L36" s="1031"/>
      <c r="M36" s="1031"/>
      <c r="N36" s="1031"/>
      <c r="O36" s="1031"/>
      <c r="P36" s="1032"/>
      <c r="Q36" s="1038">
        <v>10</v>
      </c>
      <c r="R36" s="1039"/>
      <c r="S36" s="1039"/>
      <c r="T36" s="1039"/>
      <c r="U36" s="1039"/>
      <c r="V36" s="1039">
        <v>10</v>
      </c>
      <c r="W36" s="1039"/>
      <c r="X36" s="1039"/>
      <c r="Y36" s="1039"/>
      <c r="Z36" s="1039"/>
      <c r="AA36" s="1039" t="s">
        <v>553</v>
      </c>
      <c r="AB36" s="1039"/>
      <c r="AC36" s="1039"/>
      <c r="AD36" s="1039"/>
      <c r="AE36" s="1040"/>
      <c r="AF36" s="1035" t="s">
        <v>122</v>
      </c>
      <c r="AG36" s="1036"/>
      <c r="AH36" s="1036"/>
      <c r="AI36" s="1036"/>
      <c r="AJ36" s="1037"/>
      <c r="AK36" s="980">
        <v>7</v>
      </c>
      <c r="AL36" s="971"/>
      <c r="AM36" s="971"/>
      <c r="AN36" s="971"/>
      <c r="AO36" s="971"/>
      <c r="AP36" s="971" t="s">
        <v>553</v>
      </c>
      <c r="AQ36" s="971"/>
      <c r="AR36" s="971"/>
      <c r="AS36" s="971"/>
      <c r="AT36" s="971"/>
      <c r="AU36" s="971" t="s">
        <v>553</v>
      </c>
      <c r="AV36" s="971"/>
      <c r="AW36" s="971"/>
      <c r="AX36" s="971"/>
      <c r="AY36" s="971"/>
      <c r="AZ36" s="1041"/>
      <c r="BA36" s="1041"/>
      <c r="BB36" s="1041"/>
      <c r="BC36" s="1041"/>
      <c r="BD36" s="1041"/>
      <c r="BE36" s="972" t="s">
        <v>399</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1926</v>
      </c>
      <c r="AG63" s="959"/>
      <c r="AH63" s="959"/>
      <c r="AI63" s="959"/>
      <c r="AJ63" s="1022"/>
      <c r="AK63" s="1023"/>
      <c r="AL63" s="963"/>
      <c r="AM63" s="963"/>
      <c r="AN63" s="963"/>
      <c r="AO63" s="963"/>
      <c r="AP63" s="959">
        <v>9668</v>
      </c>
      <c r="AQ63" s="959"/>
      <c r="AR63" s="959"/>
      <c r="AS63" s="959"/>
      <c r="AT63" s="959"/>
      <c r="AU63" s="959">
        <v>7087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403</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404</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9471</v>
      </c>
      <c r="R68" s="982"/>
      <c r="S68" s="982"/>
      <c r="T68" s="982"/>
      <c r="U68" s="982"/>
      <c r="V68" s="982">
        <v>8936</v>
      </c>
      <c r="W68" s="982"/>
      <c r="X68" s="982"/>
      <c r="Y68" s="982"/>
      <c r="Z68" s="982"/>
      <c r="AA68" s="982">
        <v>535</v>
      </c>
      <c r="AB68" s="982"/>
      <c r="AC68" s="982"/>
      <c r="AD68" s="982"/>
      <c r="AE68" s="982"/>
      <c r="AF68" s="982">
        <v>535</v>
      </c>
      <c r="AG68" s="982"/>
      <c r="AH68" s="982"/>
      <c r="AI68" s="982"/>
      <c r="AJ68" s="982"/>
      <c r="AK68" s="982" t="s">
        <v>492</v>
      </c>
      <c r="AL68" s="982"/>
      <c r="AM68" s="982"/>
      <c r="AN68" s="982"/>
      <c r="AO68" s="982"/>
      <c r="AP68" s="982" t="s">
        <v>553</v>
      </c>
      <c r="AQ68" s="982"/>
      <c r="AR68" s="982"/>
      <c r="AS68" s="982"/>
      <c r="AT68" s="982"/>
      <c r="AU68" s="982" t="s">
        <v>553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547</v>
      </c>
      <c r="R69" s="971"/>
      <c r="S69" s="971"/>
      <c r="T69" s="971"/>
      <c r="U69" s="971"/>
      <c r="V69" s="971">
        <v>545</v>
      </c>
      <c r="W69" s="971"/>
      <c r="X69" s="971"/>
      <c r="Y69" s="971"/>
      <c r="Z69" s="971"/>
      <c r="AA69" s="971">
        <v>2</v>
      </c>
      <c r="AB69" s="971"/>
      <c r="AC69" s="971"/>
      <c r="AD69" s="971"/>
      <c r="AE69" s="971"/>
      <c r="AF69" s="971">
        <v>2</v>
      </c>
      <c r="AG69" s="971"/>
      <c r="AH69" s="971"/>
      <c r="AI69" s="971"/>
      <c r="AJ69" s="971"/>
      <c r="AK69" s="971" t="s">
        <v>492</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234</v>
      </c>
      <c r="R70" s="971"/>
      <c r="S70" s="971"/>
      <c r="T70" s="971"/>
      <c r="U70" s="971"/>
      <c r="V70" s="971">
        <v>193</v>
      </c>
      <c r="W70" s="971"/>
      <c r="X70" s="971"/>
      <c r="Y70" s="971"/>
      <c r="Z70" s="971"/>
      <c r="AA70" s="971">
        <v>41</v>
      </c>
      <c r="AB70" s="971"/>
      <c r="AC70" s="971"/>
      <c r="AD70" s="971"/>
      <c r="AE70" s="971"/>
      <c r="AF70" s="971">
        <v>41</v>
      </c>
      <c r="AG70" s="971"/>
      <c r="AH70" s="971"/>
      <c r="AI70" s="971"/>
      <c r="AJ70" s="971"/>
      <c r="AK70" s="971" t="s">
        <v>492</v>
      </c>
      <c r="AL70" s="971"/>
      <c r="AM70" s="971"/>
      <c r="AN70" s="971"/>
      <c r="AO70" s="971"/>
      <c r="AP70" s="971">
        <v>39</v>
      </c>
      <c r="AQ70" s="971"/>
      <c r="AR70" s="971"/>
      <c r="AS70" s="971"/>
      <c r="AT70" s="971"/>
      <c r="AU70" s="971">
        <v>27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336</v>
      </c>
      <c r="R71" s="971"/>
      <c r="S71" s="971"/>
      <c r="T71" s="971"/>
      <c r="U71" s="971"/>
      <c r="V71" s="971">
        <v>321</v>
      </c>
      <c r="W71" s="971"/>
      <c r="X71" s="971"/>
      <c r="Y71" s="971"/>
      <c r="Z71" s="971"/>
      <c r="AA71" s="971">
        <v>14</v>
      </c>
      <c r="AB71" s="971"/>
      <c r="AC71" s="971"/>
      <c r="AD71" s="971"/>
      <c r="AE71" s="971"/>
      <c r="AF71" s="971">
        <v>45</v>
      </c>
      <c r="AG71" s="971"/>
      <c r="AH71" s="971"/>
      <c r="AI71" s="971"/>
      <c r="AJ71" s="971"/>
      <c r="AK71" s="971">
        <v>0</v>
      </c>
      <c r="AL71" s="971"/>
      <c r="AM71" s="971"/>
      <c r="AN71" s="971"/>
      <c r="AO71" s="971"/>
      <c r="AP71" s="971">
        <v>25</v>
      </c>
      <c r="AQ71" s="971"/>
      <c r="AR71" s="971"/>
      <c r="AS71" s="971"/>
      <c r="AT71" s="971"/>
      <c r="AU71" s="971">
        <v>25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1422</v>
      </c>
      <c r="R72" s="971"/>
      <c r="S72" s="971"/>
      <c r="T72" s="971"/>
      <c r="U72" s="971"/>
      <c r="V72" s="971">
        <v>1366</v>
      </c>
      <c r="W72" s="971"/>
      <c r="X72" s="971"/>
      <c r="Y72" s="971"/>
      <c r="Z72" s="971"/>
      <c r="AA72" s="971">
        <v>57</v>
      </c>
      <c r="AB72" s="971"/>
      <c r="AC72" s="971"/>
      <c r="AD72" s="971"/>
      <c r="AE72" s="971"/>
      <c r="AF72" s="971">
        <v>57</v>
      </c>
      <c r="AG72" s="971"/>
      <c r="AH72" s="971"/>
      <c r="AI72" s="971"/>
      <c r="AJ72" s="971"/>
      <c r="AK72" s="971">
        <v>223</v>
      </c>
      <c r="AL72" s="971"/>
      <c r="AM72" s="971"/>
      <c r="AN72" s="971"/>
      <c r="AO72" s="971"/>
      <c r="AP72" s="971" t="s">
        <v>553</v>
      </c>
      <c r="AQ72" s="971"/>
      <c r="AR72" s="971"/>
      <c r="AS72" s="971"/>
      <c r="AT72" s="971"/>
      <c r="AU72" s="971" t="s">
        <v>553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559</v>
      </c>
      <c r="C73" s="975"/>
      <c r="D73" s="975"/>
      <c r="E73" s="975"/>
      <c r="F73" s="975"/>
      <c r="G73" s="975"/>
      <c r="H73" s="975"/>
      <c r="I73" s="975"/>
      <c r="J73" s="975"/>
      <c r="K73" s="975"/>
      <c r="L73" s="975"/>
      <c r="M73" s="975"/>
      <c r="N73" s="975"/>
      <c r="O73" s="975"/>
      <c r="P73" s="976"/>
      <c r="Q73" s="977">
        <v>1042</v>
      </c>
      <c r="R73" s="971"/>
      <c r="S73" s="971"/>
      <c r="T73" s="971"/>
      <c r="U73" s="971"/>
      <c r="V73" s="971">
        <v>1013</v>
      </c>
      <c r="W73" s="971"/>
      <c r="X73" s="971"/>
      <c r="Y73" s="971"/>
      <c r="Z73" s="971"/>
      <c r="AA73" s="971">
        <v>29</v>
      </c>
      <c r="AB73" s="971"/>
      <c r="AC73" s="971"/>
      <c r="AD73" s="971"/>
      <c r="AE73" s="971"/>
      <c r="AF73" s="971">
        <v>29</v>
      </c>
      <c r="AG73" s="971"/>
      <c r="AH73" s="971"/>
      <c r="AI73" s="971"/>
      <c r="AJ73" s="971"/>
      <c r="AK73" s="971" t="s">
        <v>492</v>
      </c>
      <c r="AL73" s="971"/>
      <c r="AM73" s="971"/>
      <c r="AN73" s="971"/>
      <c r="AO73" s="971"/>
      <c r="AP73" s="971">
        <v>109</v>
      </c>
      <c r="AQ73" s="971"/>
      <c r="AR73" s="971"/>
      <c r="AS73" s="971"/>
      <c r="AT73" s="971"/>
      <c r="AU73" s="971">
        <v>73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560</v>
      </c>
      <c r="C74" s="975"/>
      <c r="D74" s="975"/>
      <c r="E74" s="975"/>
      <c r="F74" s="975"/>
      <c r="G74" s="975"/>
      <c r="H74" s="975"/>
      <c r="I74" s="975"/>
      <c r="J74" s="975"/>
      <c r="K74" s="975"/>
      <c r="L74" s="975"/>
      <c r="M74" s="975"/>
      <c r="N74" s="975"/>
      <c r="O74" s="975"/>
      <c r="P74" s="976"/>
      <c r="Q74" s="977">
        <v>1</v>
      </c>
      <c r="R74" s="971"/>
      <c r="S74" s="971"/>
      <c r="T74" s="971"/>
      <c r="U74" s="971"/>
      <c r="V74" s="971">
        <v>0</v>
      </c>
      <c r="W74" s="971"/>
      <c r="X74" s="971"/>
      <c r="Y74" s="971"/>
      <c r="Z74" s="971"/>
      <c r="AA74" s="971">
        <v>1</v>
      </c>
      <c r="AB74" s="971"/>
      <c r="AC74" s="971"/>
      <c r="AD74" s="971"/>
      <c r="AE74" s="971"/>
      <c r="AF74" s="971">
        <v>1</v>
      </c>
      <c r="AG74" s="971"/>
      <c r="AH74" s="971"/>
      <c r="AI74" s="971"/>
      <c r="AJ74" s="971"/>
      <c r="AK74" s="971" t="s">
        <v>492</v>
      </c>
      <c r="AL74" s="971"/>
      <c r="AM74" s="971"/>
      <c r="AN74" s="971"/>
      <c r="AO74" s="971"/>
      <c r="AP74" s="971" t="s">
        <v>553</v>
      </c>
      <c r="AQ74" s="971"/>
      <c r="AR74" s="971"/>
      <c r="AS74" s="971"/>
      <c r="AT74" s="971"/>
      <c r="AU74" s="971" t="s">
        <v>553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561</v>
      </c>
      <c r="C75" s="975"/>
      <c r="D75" s="975"/>
      <c r="E75" s="975"/>
      <c r="F75" s="975"/>
      <c r="G75" s="975"/>
      <c r="H75" s="975"/>
      <c r="I75" s="975"/>
      <c r="J75" s="975"/>
      <c r="K75" s="975"/>
      <c r="L75" s="975"/>
      <c r="M75" s="975"/>
      <c r="N75" s="975"/>
      <c r="O75" s="975"/>
      <c r="P75" s="976"/>
      <c r="Q75" s="978">
        <v>1</v>
      </c>
      <c r="R75" s="979"/>
      <c r="S75" s="979"/>
      <c r="T75" s="979"/>
      <c r="U75" s="980"/>
      <c r="V75" s="981">
        <v>0</v>
      </c>
      <c r="W75" s="979"/>
      <c r="X75" s="979"/>
      <c r="Y75" s="979"/>
      <c r="Z75" s="980"/>
      <c r="AA75" s="981">
        <v>1</v>
      </c>
      <c r="AB75" s="979"/>
      <c r="AC75" s="979"/>
      <c r="AD75" s="979"/>
      <c r="AE75" s="980"/>
      <c r="AF75" s="981">
        <v>1</v>
      </c>
      <c r="AG75" s="979"/>
      <c r="AH75" s="979"/>
      <c r="AI75" s="979"/>
      <c r="AJ75" s="980"/>
      <c r="AK75" s="981" t="s">
        <v>492</v>
      </c>
      <c r="AL75" s="979"/>
      <c r="AM75" s="979"/>
      <c r="AN75" s="979"/>
      <c r="AO75" s="980"/>
      <c r="AP75" s="981" t="s">
        <v>553</v>
      </c>
      <c r="AQ75" s="979"/>
      <c r="AR75" s="979"/>
      <c r="AS75" s="979"/>
      <c r="AT75" s="980"/>
      <c r="AU75" s="981" t="s">
        <v>553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562</v>
      </c>
      <c r="C76" s="975"/>
      <c r="D76" s="975"/>
      <c r="E76" s="975"/>
      <c r="F76" s="975"/>
      <c r="G76" s="975"/>
      <c r="H76" s="975"/>
      <c r="I76" s="975"/>
      <c r="J76" s="975"/>
      <c r="K76" s="975"/>
      <c r="L76" s="975"/>
      <c r="M76" s="975"/>
      <c r="N76" s="975"/>
      <c r="O76" s="975"/>
      <c r="P76" s="976"/>
      <c r="Q76" s="978">
        <v>87</v>
      </c>
      <c r="R76" s="979"/>
      <c r="S76" s="979"/>
      <c r="T76" s="979"/>
      <c r="U76" s="980"/>
      <c r="V76" s="981">
        <v>77</v>
      </c>
      <c r="W76" s="979"/>
      <c r="X76" s="979"/>
      <c r="Y76" s="979"/>
      <c r="Z76" s="980"/>
      <c r="AA76" s="981">
        <v>10</v>
      </c>
      <c r="AB76" s="979"/>
      <c r="AC76" s="979"/>
      <c r="AD76" s="979"/>
      <c r="AE76" s="980"/>
      <c r="AF76" s="981">
        <v>10</v>
      </c>
      <c r="AG76" s="979"/>
      <c r="AH76" s="979"/>
      <c r="AI76" s="979"/>
      <c r="AJ76" s="980"/>
      <c r="AK76" s="981" t="s">
        <v>492</v>
      </c>
      <c r="AL76" s="979"/>
      <c r="AM76" s="979"/>
      <c r="AN76" s="979"/>
      <c r="AO76" s="980"/>
      <c r="AP76" s="981" t="s">
        <v>553</v>
      </c>
      <c r="AQ76" s="979"/>
      <c r="AR76" s="979"/>
      <c r="AS76" s="979"/>
      <c r="AT76" s="980"/>
      <c r="AU76" s="981" t="s">
        <v>553</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563</v>
      </c>
      <c r="C77" s="975"/>
      <c r="D77" s="975"/>
      <c r="E77" s="975"/>
      <c r="F77" s="975"/>
      <c r="G77" s="975"/>
      <c r="H77" s="975"/>
      <c r="I77" s="975"/>
      <c r="J77" s="975"/>
      <c r="K77" s="975"/>
      <c r="L77" s="975"/>
      <c r="M77" s="975"/>
      <c r="N77" s="975"/>
      <c r="O77" s="975"/>
      <c r="P77" s="976"/>
      <c r="Q77" s="978">
        <v>146</v>
      </c>
      <c r="R77" s="979"/>
      <c r="S77" s="979"/>
      <c r="T77" s="979"/>
      <c r="U77" s="980"/>
      <c r="V77" s="981">
        <v>105</v>
      </c>
      <c r="W77" s="979"/>
      <c r="X77" s="979"/>
      <c r="Y77" s="979"/>
      <c r="Z77" s="980"/>
      <c r="AA77" s="981">
        <v>41</v>
      </c>
      <c r="AB77" s="979"/>
      <c r="AC77" s="979"/>
      <c r="AD77" s="979"/>
      <c r="AE77" s="980"/>
      <c r="AF77" s="981">
        <v>41</v>
      </c>
      <c r="AG77" s="979"/>
      <c r="AH77" s="979"/>
      <c r="AI77" s="979"/>
      <c r="AJ77" s="980"/>
      <c r="AK77" s="981" t="s">
        <v>492</v>
      </c>
      <c r="AL77" s="979"/>
      <c r="AM77" s="979"/>
      <c r="AN77" s="979"/>
      <c r="AO77" s="980"/>
      <c r="AP77" s="981" t="s">
        <v>553</v>
      </c>
      <c r="AQ77" s="979"/>
      <c r="AR77" s="979"/>
      <c r="AS77" s="979"/>
      <c r="AT77" s="980"/>
      <c r="AU77" s="981" t="s">
        <v>553</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564</v>
      </c>
      <c r="C78" s="975"/>
      <c r="D78" s="975"/>
      <c r="E78" s="975"/>
      <c r="F78" s="975"/>
      <c r="G78" s="975"/>
      <c r="H78" s="975"/>
      <c r="I78" s="975"/>
      <c r="J78" s="975"/>
      <c r="K78" s="975"/>
      <c r="L78" s="975"/>
      <c r="M78" s="975"/>
      <c r="N78" s="975"/>
      <c r="O78" s="975"/>
      <c r="P78" s="976"/>
      <c r="Q78" s="977">
        <v>75</v>
      </c>
      <c r="R78" s="971"/>
      <c r="S78" s="971"/>
      <c r="T78" s="971"/>
      <c r="U78" s="971"/>
      <c r="V78" s="971">
        <v>59</v>
      </c>
      <c r="W78" s="971"/>
      <c r="X78" s="971"/>
      <c r="Y78" s="971"/>
      <c r="Z78" s="971"/>
      <c r="AA78" s="971">
        <v>15</v>
      </c>
      <c r="AB78" s="971"/>
      <c r="AC78" s="971"/>
      <c r="AD78" s="971"/>
      <c r="AE78" s="971"/>
      <c r="AF78" s="971">
        <v>15</v>
      </c>
      <c r="AG78" s="971"/>
      <c r="AH78" s="971"/>
      <c r="AI78" s="971"/>
      <c r="AJ78" s="971"/>
      <c r="AK78" s="971" t="s">
        <v>492</v>
      </c>
      <c r="AL78" s="971"/>
      <c r="AM78" s="971"/>
      <c r="AN78" s="971"/>
      <c r="AO78" s="971"/>
      <c r="AP78" s="971" t="s">
        <v>553</v>
      </c>
      <c r="AQ78" s="971"/>
      <c r="AR78" s="971"/>
      <c r="AS78" s="971"/>
      <c r="AT78" s="971"/>
      <c r="AU78" s="971" t="s">
        <v>553</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565</v>
      </c>
      <c r="C79" s="975"/>
      <c r="D79" s="975"/>
      <c r="E79" s="975"/>
      <c r="F79" s="975"/>
      <c r="G79" s="975"/>
      <c r="H79" s="975"/>
      <c r="I79" s="975"/>
      <c r="J79" s="975"/>
      <c r="K79" s="975"/>
      <c r="L79" s="975"/>
      <c r="M79" s="975"/>
      <c r="N79" s="975"/>
      <c r="O79" s="975"/>
      <c r="P79" s="976"/>
      <c r="Q79" s="977">
        <v>234605</v>
      </c>
      <c r="R79" s="971"/>
      <c r="S79" s="971"/>
      <c r="T79" s="971"/>
      <c r="U79" s="971"/>
      <c r="V79" s="971">
        <v>227058</v>
      </c>
      <c r="W79" s="971"/>
      <c r="X79" s="971"/>
      <c r="Y79" s="971"/>
      <c r="Z79" s="971"/>
      <c r="AA79" s="971">
        <v>7546</v>
      </c>
      <c r="AB79" s="971"/>
      <c r="AC79" s="971"/>
      <c r="AD79" s="971"/>
      <c r="AE79" s="971"/>
      <c r="AF79" s="971">
        <v>7546</v>
      </c>
      <c r="AG79" s="971"/>
      <c r="AH79" s="971"/>
      <c r="AI79" s="971"/>
      <c r="AJ79" s="971"/>
      <c r="AK79" s="971" t="s">
        <v>492</v>
      </c>
      <c r="AL79" s="971"/>
      <c r="AM79" s="971"/>
      <c r="AN79" s="971"/>
      <c r="AO79" s="971"/>
      <c r="AP79" s="971" t="s">
        <v>553</v>
      </c>
      <c r="AQ79" s="971"/>
      <c r="AR79" s="971"/>
      <c r="AS79" s="971"/>
      <c r="AT79" s="971"/>
      <c r="AU79" s="971" t="s">
        <v>553</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8323</v>
      </c>
      <c r="AG88" s="959"/>
      <c r="AH88" s="959"/>
      <c r="AI88" s="959"/>
      <c r="AJ88" s="959"/>
      <c r="AK88" s="963"/>
      <c r="AL88" s="963"/>
      <c r="AM88" s="963"/>
      <c r="AN88" s="963"/>
      <c r="AO88" s="963"/>
      <c r="AP88" s="959">
        <v>173</v>
      </c>
      <c r="AQ88" s="959"/>
      <c r="AR88" s="959"/>
      <c r="AS88" s="959"/>
      <c r="AT88" s="959"/>
      <c r="AU88" s="959">
        <v>125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293</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293</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293</v>
      </c>
      <c r="DR109" s="896"/>
      <c r="DS109" s="896"/>
      <c r="DT109" s="896"/>
      <c r="DU109" s="897"/>
      <c r="DV109" s="898" t="s">
        <v>416</v>
      </c>
      <c r="DW109" s="896"/>
      <c r="DX109" s="896"/>
      <c r="DY109" s="896"/>
      <c r="DZ109" s="929"/>
    </row>
    <row r="110" spans="1:131" s="218"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3012370</v>
      </c>
      <c r="AB110" s="889"/>
      <c r="AC110" s="889"/>
      <c r="AD110" s="889"/>
      <c r="AE110" s="890"/>
      <c r="AF110" s="891">
        <v>3208925</v>
      </c>
      <c r="AG110" s="889"/>
      <c r="AH110" s="889"/>
      <c r="AI110" s="889"/>
      <c r="AJ110" s="890"/>
      <c r="AK110" s="891">
        <v>3184284</v>
      </c>
      <c r="AL110" s="889"/>
      <c r="AM110" s="889"/>
      <c r="AN110" s="889"/>
      <c r="AO110" s="890"/>
      <c r="AP110" s="892">
        <v>24.7</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33421542</v>
      </c>
      <c r="BR110" s="842"/>
      <c r="BS110" s="842"/>
      <c r="BT110" s="842"/>
      <c r="BU110" s="842"/>
      <c r="BV110" s="842">
        <v>32975781</v>
      </c>
      <c r="BW110" s="842"/>
      <c r="BX110" s="842"/>
      <c r="BY110" s="842"/>
      <c r="BZ110" s="842"/>
      <c r="CA110" s="842">
        <v>33051269</v>
      </c>
      <c r="CB110" s="842"/>
      <c r="CC110" s="842"/>
      <c r="CD110" s="842"/>
      <c r="CE110" s="842"/>
      <c r="CF110" s="866">
        <v>256.2</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223341</v>
      </c>
      <c r="DH110" s="842"/>
      <c r="DI110" s="842"/>
      <c r="DJ110" s="842"/>
      <c r="DK110" s="842"/>
      <c r="DL110" s="842">
        <v>197845</v>
      </c>
      <c r="DM110" s="842"/>
      <c r="DN110" s="842"/>
      <c r="DO110" s="842"/>
      <c r="DP110" s="842"/>
      <c r="DQ110" s="842">
        <v>172022</v>
      </c>
      <c r="DR110" s="842"/>
      <c r="DS110" s="842"/>
      <c r="DT110" s="842"/>
      <c r="DU110" s="842"/>
      <c r="DV110" s="843">
        <v>1.3</v>
      </c>
      <c r="DW110" s="843"/>
      <c r="DX110" s="843"/>
      <c r="DY110" s="843"/>
      <c r="DZ110" s="844"/>
    </row>
    <row r="111" spans="1:131" s="218"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305767</v>
      </c>
      <c r="BR111" s="817"/>
      <c r="BS111" s="817"/>
      <c r="BT111" s="817"/>
      <c r="BU111" s="817"/>
      <c r="BV111" s="817">
        <v>267133</v>
      </c>
      <c r="BW111" s="817"/>
      <c r="BX111" s="817"/>
      <c r="BY111" s="817"/>
      <c r="BZ111" s="817"/>
      <c r="CA111" s="817">
        <v>228251</v>
      </c>
      <c r="CB111" s="817"/>
      <c r="CC111" s="817"/>
      <c r="CD111" s="817"/>
      <c r="CE111" s="817"/>
      <c r="CF111" s="875">
        <v>1.8</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7356757</v>
      </c>
      <c r="BR112" s="817"/>
      <c r="BS112" s="817"/>
      <c r="BT112" s="817"/>
      <c r="BU112" s="817"/>
      <c r="BV112" s="817">
        <v>7040603</v>
      </c>
      <c r="BW112" s="817"/>
      <c r="BX112" s="817"/>
      <c r="BY112" s="817"/>
      <c r="BZ112" s="817"/>
      <c r="CA112" s="817">
        <v>7087406</v>
      </c>
      <c r="CB112" s="817"/>
      <c r="CC112" s="817"/>
      <c r="CD112" s="817"/>
      <c r="CE112" s="817"/>
      <c r="CF112" s="875">
        <v>54.9</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810042</v>
      </c>
      <c r="AB113" s="919"/>
      <c r="AC113" s="919"/>
      <c r="AD113" s="919"/>
      <c r="AE113" s="920"/>
      <c r="AF113" s="921">
        <v>788805</v>
      </c>
      <c r="AG113" s="919"/>
      <c r="AH113" s="919"/>
      <c r="AI113" s="919"/>
      <c r="AJ113" s="920"/>
      <c r="AK113" s="921">
        <v>623262</v>
      </c>
      <c r="AL113" s="919"/>
      <c r="AM113" s="919"/>
      <c r="AN113" s="919"/>
      <c r="AO113" s="920"/>
      <c r="AP113" s="922">
        <v>4.8</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181785</v>
      </c>
      <c r="BR113" s="817"/>
      <c r="BS113" s="817"/>
      <c r="BT113" s="817"/>
      <c r="BU113" s="817"/>
      <c r="BV113" s="817">
        <v>174062</v>
      </c>
      <c r="BW113" s="817"/>
      <c r="BX113" s="817"/>
      <c r="BY113" s="817"/>
      <c r="BZ113" s="817"/>
      <c r="CA113" s="817">
        <v>124324</v>
      </c>
      <c r="CB113" s="817"/>
      <c r="CC113" s="817"/>
      <c r="CD113" s="817"/>
      <c r="CE113" s="817"/>
      <c r="CF113" s="875">
        <v>1</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59152</v>
      </c>
      <c r="AB114" s="780"/>
      <c r="AC114" s="780"/>
      <c r="AD114" s="780"/>
      <c r="AE114" s="781"/>
      <c r="AF114" s="782">
        <v>60800</v>
      </c>
      <c r="AG114" s="780"/>
      <c r="AH114" s="780"/>
      <c r="AI114" s="780"/>
      <c r="AJ114" s="781"/>
      <c r="AK114" s="782">
        <v>60920</v>
      </c>
      <c r="AL114" s="780"/>
      <c r="AM114" s="780"/>
      <c r="AN114" s="780"/>
      <c r="AO114" s="781"/>
      <c r="AP114" s="824">
        <v>0.5</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3292378</v>
      </c>
      <c r="BR114" s="817"/>
      <c r="BS114" s="817"/>
      <c r="BT114" s="817"/>
      <c r="BU114" s="817"/>
      <c r="BV114" s="817">
        <v>3151607</v>
      </c>
      <c r="BW114" s="817"/>
      <c r="BX114" s="817"/>
      <c r="BY114" s="817"/>
      <c r="BZ114" s="817"/>
      <c r="CA114" s="817">
        <v>3017989</v>
      </c>
      <c r="CB114" s="817"/>
      <c r="CC114" s="817"/>
      <c r="CD114" s="817"/>
      <c r="CE114" s="817"/>
      <c r="CF114" s="875">
        <v>23.4</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50129</v>
      </c>
      <c r="AB115" s="919"/>
      <c r="AC115" s="919"/>
      <c r="AD115" s="919"/>
      <c r="AE115" s="920"/>
      <c r="AF115" s="921">
        <v>53433</v>
      </c>
      <c r="AG115" s="919"/>
      <c r="AH115" s="919"/>
      <c r="AI115" s="919"/>
      <c r="AJ115" s="920"/>
      <c r="AK115" s="921">
        <v>51749</v>
      </c>
      <c r="AL115" s="919"/>
      <c r="AM115" s="919"/>
      <c r="AN115" s="919"/>
      <c r="AO115" s="920"/>
      <c r="AP115" s="922">
        <v>0.4</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43590</v>
      </c>
      <c r="DH116" s="780"/>
      <c r="DI116" s="780"/>
      <c r="DJ116" s="780"/>
      <c r="DK116" s="781"/>
      <c r="DL116" s="782">
        <v>36924</v>
      </c>
      <c r="DM116" s="780"/>
      <c r="DN116" s="780"/>
      <c r="DO116" s="780"/>
      <c r="DP116" s="781"/>
      <c r="DQ116" s="782">
        <v>30338</v>
      </c>
      <c r="DR116" s="780"/>
      <c r="DS116" s="780"/>
      <c r="DT116" s="780"/>
      <c r="DU116" s="781"/>
      <c r="DV116" s="824">
        <v>0.2</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3931693</v>
      </c>
      <c r="AB117" s="903"/>
      <c r="AC117" s="903"/>
      <c r="AD117" s="903"/>
      <c r="AE117" s="904"/>
      <c r="AF117" s="905">
        <v>4111963</v>
      </c>
      <c r="AG117" s="903"/>
      <c r="AH117" s="903"/>
      <c r="AI117" s="903"/>
      <c r="AJ117" s="904"/>
      <c r="AK117" s="905">
        <v>3920215</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293</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21521</v>
      </c>
      <c r="AB119" s="889"/>
      <c r="AC119" s="889"/>
      <c r="AD119" s="889"/>
      <c r="AE119" s="890"/>
      <c r="AF119" s="891">
        <v>27866</v>
      </c>
      <c r="AG119" s="889"/>
      <c r="AH119" s="889"/>
      <c r="AI119" s="889"/>
      <c r="AJ119" s="890"/>
      <c r="AK119" s="891">
        <v>27888</v>
      </c>
      <c r="AL119" s="889"/>
      <c r="AM119" s="889"/>
      <c r="AN119" s="889"/>
      <c r="AO119" s="890"/>
      <c r="AP119" s="892">
        <v>0.2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446</v>
      </c>
      <c r="BP119" s="878"/>
      <c r="BQ119" s="879">
        <v>44558229</v>
      </c>
      <c r="BR119" s="845"/>
      <c r="BS119" s="845"/>
      <c r="BT119" s="845"/>
      <c r="BU119" s="845"/>
      <c r="BV119" s="845">
        <v>43609186</v>
      </c>
      <c r="BW119" s="845"/>
      <c r="BX119" s="845"/>
      <c r="BY119" s="845"/>
      <c r="BZ119" s="845"/>
      <c r="CA119" s="845">
        <v>43509239</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38836</v>
      </c>
      <c r="DH119" s="764"/>
      <c r="DI119" s="764"/>
      <c r="DJ119" s="764"/>
      <c r="DK119" s="765"/>
      <c r="DL119" s="766">
        <v>32364</v>
      </c>
      <c r="DM119" s="764"/>
      <c r="DN119" s="764"/>
      <c r="DO119" s="764"/>
      <c r="DP119" s="765"/>
      <c r="DQ119" s="766">
        <v>25891</v>
      </c>
      <c r="DR119" s="764"/>
      <c r="DS119" s="764"/>
      <c r="DT119" s="764"/>
      <c r="DU119" s="765"/>
      <c r="DV119" s="848">
        <v>0.2</v>
      </c>
      <c r="DW119" s="849"/>
      <c r="DX119" s="849"/>
      <c r="DY119" s="849"/>
      <c r="DZ119" s="850"/>
    </row>
    <row r="120" spans="1:130" s="218"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9227017</v>
      </c>
      <c r="BR120" s="842"/>
      <c r="BS120" s="842"/>
      <c r="BT120" s="842"/>
      <c r="BU120" s="842"/>
      <c r="BV120" s="842">
        <v>9604765</v>
      </c>
      <c r="BW120" s="842"/>
      <c r="BX120" s="842"/>
      <c r="BY120" s="842"/>
      <c r="BZ120" s="842"/>
      <c r="CA120" s="842">
        <v>8986019</v>
      </c>
      <c r="CB120" s="842"/>
      <c r="CC120" s="842"/>
      <c r="CD120" s="842"/>
      <c r="CE120" s="842"/>
      <c r="CF120" s="866">
        <v>69.7</v>
      </c>
      <c r="CG120" s="867"/>
      <c r="CH120" s="867"/>
      <c r="CI120" s="867"/>
      <c r="CJ120" s="867"/>
      <c r="CK120" s="868" t="s">
        <v>450</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5015076</v>
      </c>
      <c r="DH120" s="842"/>
      <c r="DI120" s="842"/>
      <c r="DJ120" s="842"/>
      <c r="DK120" s="842"/>
      <c r="DL120" s="842">
        <v>4895405</v>
      </c>
      <c r="DM120" s="842"/>
      <c r="DN120" s="842"/>
      <c r="DO120" s="842"/>
      <c r="DP120" s="842"/>
      <c r="DQ120" s="842">
        <v>5045467</v>
      </c>
      <c r="DR120" s="842"/>
      <c r="DS120" s="842"/>
      <c r="DT120" s="842"/>
      <c r="DU120" s="842"/>
      <c r="DV120" s="843">
        <v>39.1</v>
      </c>
      <c r="DW120" s="843"/>
      <c r="DX120" s="843"/>
      <c r="DY120" s="843"/>
      <c r="DZ120" s="844"/>
    </row>
    <row r="121" spans="1:130" s="218"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601679</v>
      </c>
      <c r="BR121" s="817"/>
      <c r="BS121" s="817"/>
      <c r="BT121" s="817"/>
      <c r="BU121" s="817"/>
      <c r="BV121" s="817">
        <v>595518</v>
      </c>
      <c r="BW121" s="817"/>
      <c r="BX121" s="817"/>
      <c r="BY121" s="817"/>
      <c r="BZ121" s="817"/>
      <c r="CA121" s="817">
        <v>591300</v>
      </c>
      <c r="CB121" s="817"/>
      <c r="CC121" s="817"/>
      <c r="CD121" s="817"/>
      <c r="CE121" s="817"/>
      <c r="CF121" s="875">
        <v>4.5999999999999996</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1590247</v>
      </c>
      <c r="DH121" s="817"/>
      <c r="DI121" s="817"/>
      <c r="DJ121" s="817"/>
      <c r="DK121" s="817"/>
      <c r="DL121" s="817">
        <v>1655706</v>
      </c>
      <c r="DM121" s="817"/>
      <c r="DN121" s="817"/>
      <c r="DO121" s="817"/>
      <c r="DP121" s="817"/>
      <c r="DQ121" s="817">
        <v>1792455</v>
      </c>
      <c r="DR121" s="817"/>
      <c r="DS121" s="817"/>
      <c r="DT121" s="817"/>
      <c r="DU121" s="817"/>
      <c r="DV121" s="794">
        <v>13.9</v>
      </c>
      <c r="DW121" s="794"/>
      <c r="DX121" s="794"/>
      <c r="DY121" s="794"/>
      <c r="DZ121" s="795"/>
    </row>
    <row r="122" spans="1:130" s="218"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29515307</v>
      </c>
      <c r="BR122" s="845"/>
      <c r="BS122" s="845"/>
      <c r="BT122" s="845"/>
      <c r="BU122" s="845"/>
      <c r="BV122" s="845">
        <v>29114330</v>
      </c>
      <c r="BW122" s="845"/>
      <c r="BX122" s="845"/>
      <c r="BY122" s="845"/>
      <c r="BZ122" s="845"/>
      <c r="CA122" s="845">
        <v>29363608</v>
      </c>
      <c r="CB122" s="845"/>
      <c r="CC122" s="845"/>
      <c r="CD122" s="845"/>
      <c r="CE122" s="845"/>
      <c r="CF122" s="846">
        <v>227.7</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669170</v>
      </c>
      <c r="DH122" s="817"/>
      <c r="DI122" s="817"/>
      <c r="DJ122" s="817"/>
      <c r="DK122" s="817"/>
      <c r="DL122" s="817">
        <v>406701</v>
      </c>
      <c r="DM122" s="817"/>
      <c r="DN122" s="817"/>
      <c r="DO122" s="817"/>
      <c r="DP122" s="817"/>
      <c r="DQ122" s="817">
        <v>249063</v>
      </c>
      <c r="DR122" s="817"/>
      <c r="DS122" s="817"/>
      <c r="DT122" s="817"/>
      <c r="DU122" s="817"/>
      <c r="DV122" s="794">
        <v>1.9</v>
      </c>
      <c r="DW122" s="794"/>
      <c r="DX122" s="794"/>
      <c r="DY122" s="794"/>
      <c r="DZ122" s="795"/>
    </row>
    <row r="123" spans="1:130" s="218"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4784</v>
      </c>
      <c r="AB123" s="780"/>
      <c r="AC123" s="780"/>
      <c r="AD123" s="780"/>
      <c r="AE123" s="781"/>
      <c r="AF123" s="782">
        <v>7030</v>
      </c>
      <c r="AG123" s="780"/>
      <c r="AH123" s="780"/>
      <c r="AI123" s="780"/>
      <c r="AJ123" s="781"/>
      <c r="AK123" s="782">
        <v>6871</v>
      </c>
      <c r="AL123" s="780"/>
      <c r="AM123" s="780"/>
      <c r="AN123" s="780"/>
      <c r="AO123" s="781"/>
      <c r="AP123" s="824">
        <v>0.1</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454</v>
      </c>
      <c r="BP123" s="878"/>
      <c r="BQ123" s="832">
        <v>39344003</v>
      </c>
      <c r="BR123" s="833"/>
      <c r="BS123" s="833"/>
      <c r="BT123" s="833"/>
      <c r="BU123" s="833"/>
      <c r="BV123" s="833">
        <v>39314613</v>
      </c>
      <c r="BW123" s="833"/>
      <c r="BX123" s="833"/>
      <c r="BY123" s="833"/>
      <c r="BZ123" s="833"/>
      <c r="CA123" s="833">
        <v>38940927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v>264</v>
      </c>
      <c r="DH123" s="780"/>
      <c r="DI123" s="780"/>
      <c r="DJ123" s="780"/>
      <c r="DK123" s="781"/>
      <c r="DL123" s="782">
        <v>174</v>
      </c>
      <c r="DM123" s="780"/>
      <c r="DN123" s="780"/>
      <c r="DO123" s="780"/>
      <c r="DP123" s="781"/>
      <c r="DQ123" s="782">
        <v>421</v>
      </c>
      <c r="DR123" s="780"/>
      <c r="DS123" s="780"/>
      <c r="DT123" s="780"/>
      <c r="DU123" s="781"/>
      <c r="DV123" s="824">
        <v>0</v>
      </c>
      <c r="DW123" s="825"/>
      <c r="DX123" s="825"/>
      <c r="DY123" s="825"/>
      <c r="DZ123" s="826"/>
    </row>
    <row r="124" spans="1:130" s="218"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41.2</v>
      </c>
      <c r="BR124" s="831"/>
      <c r="BS124" s="831"/>
      <c r="BT124" s="831"/>
      <c r="BU124" s="831"/>
      <c r="BV124" s="831">
        <v>34</v>
      </c>
      <c r="BW124" s="831"/>
      <c r="BX124" s="831"/>
      <c r="BY124" s="831"/>
      <c r="BZ124" s="831"/>
      <c r="CA124" s="831">
        <v>35.4</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82000</v>
      </c>
      <c r="DH124" s="764"/>
      <c r="DI124" s="764"/>
      <c r="DJ124" s="764"/>
      <c r="DK124" s="765"/>
      <c r="DL124" s="766">
        <v>82617</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6473</v>
      </c>
      <c r="AB126" s="780"/>
      <c r="AC126" s="780"/>
      <c r="AD126" s="780"/>
      <c r="AE126" s="781"/>
      <c r="AF126" s="782">
        <v>6473</v>
      </c>
      <c r="AG126" s="780"/>
      <c r="AH126" s="780"/>
      <c r="AI126" s="780"/>
      <c r="AJ126" s="781"/>
      <c r="AK126" s="782">
        <v>7999</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17351</v>
      </c>
      <c r="AB127" s="780"/>
      <c r="AC127" s="780"/>
      <c r="AD127" s="780"/>
      <c r="AE127" s="781"/>
      <c r="AF127" s="782">
        <v>12064</v>
      </c>
      <c r="AG127" s="780"/>
      <c r="AH127" s="780"/>
      <c r="AI127" s="780"/>
      <c r="AJ127" s="781"/>
      <c r="AK127" s="782">
        <v>8991</v>
      </c>
      <c r="AL127" s="780"/>
      <c r="AM127" s="780"/>
      <c r="AN127" s="780"/>
      <c r="AO127" s="781"/>
      <c r="AP127" s="824">
        <v>0.1</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18555</v>
      </c>
      <c r="AB128" s="801"/>
      <c r="AC128" s="801"/>
      <c r="AD128" s="801"/>
      <c r="AE128" s="802"/>
      <c r="AF128" s="803">
        <v>10227</v>
      </c>
      <c r="AG128" s="801"/>
      <c r="AH128" s="801"/>
      <c r="AI128" s="801"/>
      <c r="AJ128" s="802"/>
      <c r="AK128" s="803">
        <v>40990</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12.72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15491690</v>
      </c>
      <c r="AB129" s="780"/>
      <c r="AC129" s="780"/>
      <c r="AD129" s="780"/>
      <c r="AE129" s="781"/>
      <c r="AF129" s="782">
        <v>15597358</v>
      </c>
      <c r="AG129" s="780"/>
      <c r="AH129" s="780"/>
      <c r="AI129" s="780"/>
      <c r="AJ129" s="781"/>
      <c r="AK129" s="782">
        <v>15774772</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17.72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2838076</v>
      </c>
      <c r="AB130" s="780"/>
      <c r="AC130" s="780"/>
      <c r="AD130" s="780"/>
      <c r="AE130" s="781"/>
      <c r="AF130" s="782">
        <v>2977975</v>
      </c>
      <c r="AG130" s="780"/>
      <c r="AH130" s="780"/>
      <c r="AI130" s="780"/>
      <c r="AJ130" s="781"/>
      <c r="AK130" s="782">
        <v>2876443</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12653614</v>
      </c>
      <c r="AB131" s="764"/>
      <c r="AC131" s="764"/>
      <c r="AD131" s="764"/>
      <c r="AE131" s="765"/>
      <c r="AF131" s="766">
        <v>12619383</v>
      </c>
      <c r="AG131" s="764"/>
      <c r="AH131" s="764"/>
      <c r="AI131" s="764"/>
      <c r="AJ131" s="765"/>
      <c r="AK131" s="766">
        <v>12898329</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v>35.4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8.4960865729999995</v>
      </c>
      <c r="AB132" s="745"/>
      <c r="AC132" s="745"/>
      <c r="AD132" s="745"/>
      <c r="AE132" s="746"/>
      <c r="AF132" s="747">
        <v>8.9050391770000008</v>
      </c>
      <c r="AG132" s="745"/>
      <c r="AH132" s="745"/>
      <c r="AI132" s="745"/>
      <c r="AJ132" s="746"/>
      <c r="AK132" s="747">
        <v>7.7745109460000004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7.6</v>
      </c>
      <c r="AB133" s="724"/>
      <c r="AC133" s="724"/>
      <c r="AD133" s="724"/>
      <c r="AE133" s="725"/>
      <c r="AF133" s="723">
        <v>8.1999999999999993</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uSNu9dcxY4W10dwytBnzOA/Dr0RX+xeZA5TfxtD1RWxYT8GCFJVvUVf5GqCqugbIEmXktaH0ueP1OhgqZ6fXw==" saltValue="FbYclgdlU6vj7H9qWHLE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Qdh3yFaOCV95/ChdvRbqyfEvgfZTj6LE0PI86BLuZPw7TNLBV3W48o78Ikb57jwSjV+zFU0Jo302mONnLYQ9w==" saltValue="fbIhLZivl07m4Rupuhyy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lngWmfiCr6tSvPgrXdWS7abTUbGwR2dYyfI63+RxgmQru/ERHmaEs2QymnJtwvhTQuxOZJwDHz9mGVTU4FBrw==" saltValue="bxKWLyLSkQLMQtnqhS+bg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5616646</v>
      </c>
      <c r="AP9" s="269">
        <v>143869</v>
      </c>
      <c r="AQ9" s="270">
        <v>117270</v>
      </c>
      <c r="AR9" s="271">
        <v>22.7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595089</v>
      </c>
      <c r="AP10" s="272">
        <v>15243</v>
      </c>
      <c r="AQ10" s="273">
        <v>10490</v>
      </c>
      <c r="AR10" s="274">
        <v>45.3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468826</v>
      </c>
      <c r="AP11" s="272">
        <v>12009</v>
      </c>
      <c r="AQ11" s="273">
        <v>1802</v>
      </c>
      <c r="AR11" s="274">
        <v>566.4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492</v>
      </c>
      <c r="AP12" s="272" t="s">
        <v>492</v>
      </c>
      <c r="AQ12" s="273">
        <v>3</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178458</v>
      </c>
      <c r="AP13" s="272">
        <v>4571</v>
      </c>
      <c r="AQ13" s="273">
        <v>4482</v>
      </c>
      <c r="AR13" s="274">
        <v>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101728</v>
      </c>
      <c r="AP14" s="272">
        <v>2606</v>
      </c>
      <c r="AQ14" s="273">
        <v>2749</v>
      </c>
      <c r="AR14" s="274">
        <v>-5.2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-477215</v>
      </c>
      <c r="AP15" s="272">
        <v>-12224</v>
      </c>
      <c r="AQ15" s="273">
        <v>-7399</v>
      </c>
      <c r="AR15" s="274">
        <v>65.2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6483532</v>
      </c>
      <c r="AP16" s="272">
        <v>166074</v>
      </c>
      <c r="AQ16" s="273">
        <v>129397</v>
      </c>
      <c r="AR16" s="274">
        <v>28.3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11.12</v>
      </c>
      <c r="AP21" s="286">
        <v>11.07</v>
      </c>
      <c r="AQ21" s="287">
        <v>0.05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94.2</v>
      </c>
      <c r="AP22" s="291">
        <v>97.2</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3184284</v>
      </c>
      <c r="AP32" s="300">
        <v>81565</v>
      </c>
      <c r="AQ32" s="301">
        <v>74841</v>
      </c>
      <c r="AR32" s="302">
        <v>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492</v>
      </c>
      <c r="AP34" s="300" t="s">
        <v>492</v>
      </c>
      <c r="AQ34" s="301">
        <v>1</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623262</v>
      </c>
      <c r="AP35" s="300">
        <v>15965</v>
      </c>
      <c r="AQ35" s="301">
        <v>16683</v>
      </c>
      <c r="AR35" s="302">
        <v>-4.3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60920</v>
      </c>
      <c r="AP36" s="300">
        <v>1560</v>
      </c>
      <c r="AQ36" s="301">
        <v>2411</v>
      </c>
      <c r="AR36" s="302">
        <v>-35.299999999999997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v>51749</v>
      </c>
      <c r="AP37" s="300">
        <v>1326</v>
      </c>
      <c r="AQ37" s="301">
        <v>548</v>
      </c>
      <c r="AR37" s="302">
        <v>142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492</v>
      </c>
      <c r="AP38" s="303" t="s">
        <v>492</v>
      </c>
      <c r="AQ38" s="304">
        <v>7</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-40990</v>
      </c>
      <c r="AP39" s="300">
        <v>-1050</v>
      </c>
      <c r="AQ39" s="301">
        <v>-3756</v>
      </c>
      <c r="AR39" s="302">
        <v>-72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-2876443</v>
      </c>
      <c r="AP40" s="300">
        <v>-73679</v>
      </c>
      <c r="AQ40" s="301">
        <v>-63247</v>
      </c>
      <c r="AR40" s="302">
        <v>16.5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1002782</v>
      </c>
      <c r="AP41" s="300">
        <v>25686</v>
      </c>
      <c r="AQ41" s="301">
        <v>27488</v>
      </c>
      <c r="AR41" s="302">
        <v>-6.6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5244906</v>
      </c>
      <c r="AN51" s="322">
        <v>124867</v>
      </c>
      <c r="AO51" s="323">
        <v>-3.6</v>
      </c>
      <c r="AP51" s="324">
        <v>92632</v>
      </c>
      <c r="AQ51" s="325">
        <v>-1.5</v>
      </c>
      <c r="AR51" s="326">
        <v>-2.1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2127809</v>
      </c>
      <c r="AN52" s="330">
        <v>50657</v>
      </c>
      <c r="AO52" s="331">
        <v>19.2</v>
      </c>
      <c r="AP52" s="332">
        <v>47978</v>
      </c>
      <c r="AQ52" s="333">
        <v>-2</v>
      </c>
      <c r="AR52" s="334">
        <v>21.2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6737557</v>
      </c>
      <c r="AN53" s="322">
        <v>163137</v>
      </c>
      <c r="AO53" s="323">
        <v>30.6</v>
      </c>
      <c r="AP53" s="324">
        <v>96469</v>
      </c>
      <c r="AQ53" s="325">
        <v>4.0999999999999996</v>
      </c>
      <c r="AR53" s="326">
        <v>26.5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3123528</v>
      </c>
      <c r="AN54" s="330">
        <v>75630</v>
      </c>
      <c r="AO54" s="331">
        <v>49.3</v>
      </c>
      <c r="AP54" s="332">
        <v>49775</v>
      </c>
      <c r="AQ54" s="333">
        <v>3.7</v>
      </c>
      <c r="AR54" s="334">
        <v>45.6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4766111</v>
      </c>
      <c r="AN55" s="322">
        <v>117450</v>
      </c>
      <c r="AO55" s="323">
        <v>-28</v>
      </c>
      <c r="AP55" s="324">
        <v>85743</v>
      </c>
      <c r="AQ55" s="325">
        <v>-11.1</v>
      </c>
      <c r="AR55" s="326">
        <v>-16.899999999999999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2084700</v>
      </c>
      <c r="AN56" s="330">
        <v>51373</v>
      </c>
      <c r="AO56" s="331">
        <v>-32.1</v>
      </c>
      <c r="AP56" s="332">
        <v>45231</v>
      </c>
      <c r="AQ56" s="333">
        <v>-9.1</v>
      </c>
      <c r="AR56" s="334">
        <v>-23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4144969</v>
      </c>
      <c r="AN57" s="322">
        <v>103970</v>
      </c>
      <c r="AO57" s="323">
        <v>-11.5</v>
      </c>
      <c r="AP57" s="324">
        <v>92509</v>
      </c>
      <c r="AQ57" s="325">
        <v>7.9</v>
      </c>
      <c r="AR57" s="326">
        <v>-19.399999999999999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2426703</v>
      </c>
      <c r="AN58" s="330">
        <v>60870</v>
      </c>
      <c r="AO58" s="331">
        <v>18.5</v>
      </c>
      <c r="AP58" s="332">
        <v>52274</v>
      </c>
      <c r="AQ58" s="333">
        <v>15.6</v>
      </c>
      <c r="AR58" s="334">
        <v>2.9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4831958</v>
      </c>
      <c r="AN59" s="322">
        <v>123769</v>
      </c>
      <c r="AO59" s="323">
        <v>19</v>
      </c>
      <c r="AP59" s="324">
        <v>98544</v>
      </c>
      <c r="AQ59" s="325">
        <v>6.5</v>
      </c>
      <c r="AR59" s="326">
        <v>12.5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3123033</v>
      </c>
      <c r="AN60" s="330">
        <v>79996</v>
      </c>
      <c r="AO60" s="331">
        <v>31.4</v>
      </c>
      <c r="AP60" s="332">
        <v>55816</v>
      </c>
      <c r="AQ60" s="333">
        <v>6.8</v>
      </c>
      <c r="AR60" s="334">
        <v>24.6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5145100</v>
      </c>
      <c r="AN61" s="337">
        <v>126639</v>
      </c>
      <c r="AO61" s="338">
        <v>1.3</v>
      </c>
      <c r="AP61" s="339">
        <v>93179</v>
      </c>
      <c r="AQ61" s="340">
        <v>1.2</v>
      </c>
      <c r="AR61" s="326">
        <v>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2577155</v>
      </c>
      <c r="AN62" s="330">
        <v>63705</v>
      </c>
      <c r="AO62" s="331">
        <v>17.3</v>
      </c>
      <c r="AP62" s="332">
        <v>50215</v>
      </c>
      <c r="AQ62" s="333">
        <v>3</v>
      </c>
      <c r="AR62" s="334">
        <v>14.3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PuFXzk5f635NOTPhBAFrk1od/QowgE45VI+3gHa1ik57WONb/4awdTTl03D3EXMsZ71U3uTObrayeITJcci/ZA==" saltValue="TQ9k5nS20cTKwiDzRGGb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vD9PSrGq3vN5JDH1mA4QY4SF8yfYVSEtRONoPsAIbB3SsT7NLOycLF8dCVaaQljSoygzVjJKWM5dEvjFGDNAVA==" saltValue="tqSLYCdsosC7DkdOFS2D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fmMk5nGpVM3/FXRHquTPTMy921hnVqWxiJwZ4t/iaQGYCpk7Qr/ebpg2pGRUr6YRd4Wk0ceW5RutspLcxgYvcw==" saltValue="1RJE3icVydJZTDk1Py5a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16.850000000000001</v>
      </c>
      <c r="G47" s="12">
        <v>16.07</v>
      </c>
      <c r="H47" s="12">
        <v>19.52</v>
      </c>
      <c r="I47" s="12">
        <v>19.39</v>
      </c>
      <c r="J47" s="13">
        <v>16.34</v>
      </c>
    </row>
    <row r="48" spans="2:10" ht="57.75" customHeight="1" x14ac:dyDescent="0.15">
      <c r="B48" s="14"/>
      <c r="C48" s="1141" t="s">
        <v>4</v>
      </c>
      <c r="D48" s="1141"/>
      <c r="E48" s="1142"/>
      <c r="F48" s="15">
        <v>15.29</v>
      </c>
      <c r="G48" s="16">
        <v>23.7</v>
      </c>
      <c r="H48" s="16">
        <v>19.86</v>
      </c>
      <c r="I48" s="16">
        <v>14.18</v>
      </c>
      <c r="J48" s="17">
        <v>11.07</v>
      </c>
    </row>
    <row r="49" spans="2:10" ht="57.75" customHeight="1" thickBot="1" x14ac:dyDescent="0.2">
      <c r="B49" s="18"/>
      <c r="C49" s="1143" t="s">
        <v>5</v>
      </c>
      <c r="D49" s="1143"/>
      <c r="E49" s="1144"/>
      <c r="F49" s="19">
        <v>2.59</v>
      </c>
      <c r="G49" s="20">
        <v>9.6300000000000008</v>
      </c>
      <c r="H49" s="20" t="s">
        <v>535</v>
      </c>
      <c r="I49" s="20" t="s">
        <v>536</v>
      </c>
      <c r="J49" s="21" t="s">
        <v>537</v>
      </c>
    </row>
    <row r="50" spans="2:10" x14ac:dyDescent="0.15"/>
  </sheetData>
  <sheetProtection algorithmName="SHA-512" hashValue="AqaBO6TELPHzJILKxquIGKZnILj3Ii3ewCmD6TkkSWfjUxC6ydvA+i0O7/eUxbjFADHgY/+b+RCugmRKrg5pqw==" saltValue="ycV8CP54GqAkPiLZub/T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2026-03-24T02:41:23Z</cp:lastPrinted>
  <dcterms:created xsi:type="dcterms:W3CDTF">2026-02-23T08:50:14Z</dcterms:created>
  <dcterms:modified xsi:type="dcterms:W3CDTF">2026-03-24T02:44:38Z</dcterms:modified>
  <cp:category/>
</cp:coreProperties>
</file>