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FCB5D629-4F14-4149-B079-B9F15B11F27B}" xr6:coauthVersionLast="43" xr6:coauthVersionMax="43" xr10:uidLastSave="{00000000-0000-0000-0000-000000000000}"/>
  <workbookProtection workbookAlgorithmName="SHA-512" workbookHashValue="jnhfirLdry0HCLn1KJ7bhvAFkkoG0rxEXfXe1EeSFkW+ksYxEqAVKCmh7fbp3+v5eBW5zl8AKeLeVbVTvVBrhg==" workbookSaltValue="OuqzLleIwKU5O+56PGflLQ==" workbookSpinCount="100000" lockStructure="1"/>
  <bookViews>
    <workbookView xWindow="-120" yWindow="-120" windowWidth="38640" windowHeight="212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P10" i="4"/>
  <c r="B10" i="4"/>
  <c r="AT8" i="4"/>
  <c r="I8" i="4"/>
  <c r="B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<sst xmlns="http://schemas.openxmlformats.org/spreadsheetml/2006/main" count="236" uniqueCount="117">
  <si>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</si>
  <si>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</si>
  <si>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</si>
  <si>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</si>
  <si>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</si>
  <si>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</si>
  <si>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</si>
  <si>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</si>
  <si>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</si>
  <si>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</si>
  <si>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</si>
  <si>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</si>
  <si>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</si>
  <si>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</si>
  <si>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</si>
  <si>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</si>
  <si>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</si>
  <si>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</si>
  <si>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</si>
  <si>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</si>
  <si>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</si>
  <si>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</si>
  <si>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</si>
  <si>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</si>
  <si>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</si>
  <si>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</si>
  <si>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</si>
  <si>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</si>
  <si>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</si>
  <si>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</si>
  <si>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</si>
  <si>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</si>
  <si>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</si>
  <si>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</si>
  <si>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</si>
  <si>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</si>
  <si>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</si>
  <si>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</si>
  <si>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</si>
  <si>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</si>
  <si>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</si>
  <si>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</si>
  <si>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</si>
  <si>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</si>
  <si>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</si>
  <si>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</si>
  <si>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</si>
  <si>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</si>
  <si>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</si>
  <si>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</si>
  <si>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</si>
  <si>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</si>
  <si>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</si>
  <si>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</si>
  <si>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</si>
  <si>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</si>
  <si>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</si>
  <si>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</si>
  <si>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</si>
  <si>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</si>
  <si>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</si>
  <si>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</si>
  <si>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</si>
  <si>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</si>
  <si>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</si>
  <si>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</si>
  <si>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</si>
  <si>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</si>
  <si>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</si>
  <si>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</si>
  <si>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</si>
  <si>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</si>
  <si>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</si>
  <si>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</si>
  <si>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</si>
  <si>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</si>
  <si>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</si>
  <si>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</si>
  <si>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</si>
  <si>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</si>
  <si>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</si>
  <si>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</si>
  <si>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</si>
  <si>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</si>
  <si>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</si>
  <si>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</si>
  <si>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</si>
  <si>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</si>
  <si>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</si>
  <si>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</si>
  <si>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</si>
  <si>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</si>
  <si>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</si>
  <si>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</si>
  <si>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</si>
  <si>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</si>
  <si>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</si>
  <si>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</si>
  <si>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</si>
  <si>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</si>
  <si>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</si>
  <si>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</si>
  <si>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</si>
  <si>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</si>
  <si>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</si>
  <si>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</si>
  <si>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</si>
  <si>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</si>
  <si>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</si>
  <si>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</si>
  <si>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</si>
  <si>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</si>
  <si>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</si>
  <si>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</si>
  <si>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当該施設は、供用開始から35年が経過している。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今後しばらくは維持管理が主になるが、管路・マンホール・マンホール蓋について、健全度に応じた対策を実施し、施設の長寿命化に努める必要がある。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7" eb="169">
      <t>コンゴ</t>
    </rPh>
    <rPh sb="174" eb="176">
      <t>イジ</t>
    </rPh>
    <rPh sb="176" eb="178">
      <t>カンリ</t>
    </rPh>
    <rPh sb="179" eb="180">
      <t>シュ</t>
    </rPh>
    <rPh sb="185" eb="187">
      <t>カンロ</t>
    </rPh>
    <rPh sb="199" eb="200">
      <t>フタ</t>
    </rPh>
    <rPh sb="205" eb="207">
      <t>ケンゼン</t>
    </rPh>
    <rPh sb="207" eb="208">
      <t>ド</t>
    </rPh>
    <rPh sb="209" eb="210">
      <t>オウ</t>
    </rPh>
    <rPh sb="212" eb="214">
      <t>タイサク</t>
    </rPh>
    <rPh sb="215" eb="217">
      <t>ジッシ</t>
    </rPh>
    <rPh sb="219" eb="221">
      <t>シセツ</t>
    </rPh>
    <rPh sb="222" eb="226">
      <t>チョウジュミョウカ</t>
    </rPh>
    <rPh sb="227" eb="228">
      <t>ツト</t>
    </rPh>
    <rPh sb="230" eb="232">
      <t>ヒツヨウ</t>
    </rPh>
    <rPh sb="239" eb="241">
      <t>ヘイセイ</t>
    </rPh>
    <rPh sb="243" eb="245">
      <t>ネンド</t>
    </rPh>
    <rPh sb="248" eb="250">
      <t>キノウ</t>
    </rPh>
    <rPh sb="250" eb="252">
      <t>シンダン</t>
    </rPh>
    <rPh sb="254" eb="256">
      <t>ヘイセイ</t>
    </rPh>
    <rPh sb="258" eb="260">
      <t>ネンド</t>
    </rPh>
    <rPh sb="263" eb="265">
      <t>サイテキ</t>
    </rPh>
    <rPh sb="265" eb="267">
      <t>セイビ</t>
    </rPh>
    <rPh sb="267" eb="269">
      <t>コウソウ</t>
    </rPh>
    <rPh sb="269" eb="270">
      <t>トウ</t>
    </rPh>
    <rPh sb="271" eb="273">
      <t>サクセイ</t>
    </rPh>
    <rPh sb="275" eb="277">
      <t>ヘイセイ</t>
    </rPh>
    <rPh sb="279" eb="281">
      <t>ネンド</t>
    </rPh>
    <rPh sb="284" eb="286">
      <t>シセツ</t>
    </rPh>
    <rPh sb="286" eb="288">
      <t>カイチク</t>
    </rPh>
    <rPh sb="289" eb="290">
      <t>カカ</t>
    </rPh>
    <rPh sb="291" eb="293">
      <t>ジッシ</t>
    </rPh>
    <rPh sb="293" eb="295">
      <t>セッケイ</t>
    </rPh>
    <rPh sb="297" eb="299">
      <t>ヘイセイ</t>
    </rPh>
    <rPh sb="304" eb="306">
      <t>ネンド</t>
    </rPh>
    <rPh sb="307" eb="309">
      <t>カイチク</t>
    </rPh>
    <rPh sb="309" eb="311">
      <t>コウジ</t>
    </rPh>
    <rPh sb="312" eb="314">
      <t>ジッシ</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</si>
  <si>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そのため、より効率的な施設管理による維持経費の削減を行うとともに、水洗化率の向上や使用料単価の見直しを行い、経営の健全化を図る必要がある。
　下水道事業経営戦略に基づき、経営基盤の強化と財政マネジメントの向上を図る。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100">
      <t>スイセンカ</t>
    </rPh>
    <rPh sb="100" eb="101">
      <t>リツ</t>
    </rPh>
    <rPh sb="102" eb="104">
      <t>コウジョウ</t>
    </rPh>
    <rPh sb="105" eb="108">
      <t>シヨウリョウ</t>
    </rPh>
    <rPh sb="108" eb="110">
      <t>タンカ</t>
    </rPh>
    <rPh sb="111" eb="113">
      <t>ミナオ</t>
    </rPh>
    <rPh sb="115" eb="116">
      <t>オコナ</t>
    </rPh>
    <rPh sb="118" eb="120">
      <t>ケイエイ</t>
    </rPh>
    <rPh sb="121" eb="124">
      <t>ケンゼンカ</t>
    </rPh>
    <rPh sb="125" eb="126">
      <t>ハカ</t>
    </rPh>
    <rPh sb="127" eb="129">
      <t>ヒツヨウ</t>
    </rPh>
    <rPh sb="135" eb="138">
      <t>ゲスイドウ</t>
    </rPh>
    <rPh sb="138" eb="140">
      <t>ジギョウ</t>
    </rPh>
    <rPh sb="140" eb="142">
      <t>ケイエイ</t>
    </rPh>
    <rPh sb="142" eb="144">
      <t>センリャク</t>
    </rPh>
    <rPh sb="145" eb="146">
      <t>モト</t>
    </rPh>
    <rPh sb="149" eb="151">
      <t>ケイエイ</t>
    </rPh>
    <rPh sb="151" eb="153">
      <t>キバン</t>
    </rPh>
    <rPh sb="154" eb="156">
      <t>キョウカ</t>
    </rPh>
    <rPh sb="157" eb="159">
      <t>ザイセイ</t>
    </rPh>
    <rPh sb="166" eb="168">
      <t>コウジョウ</t>
    </rPh>
    <rPh sb="169" eb="170">
      <t>ハカ</t>
    </rPh>
    <phoneticPr fontId="4"/>
  </si>
  <si>
    <t xml:space="preserve"> 本事業は、令和6年4月から地方公営企業法を適用するため、打ち切り決算を行った数値となっている。また、収入と支出の差額について一般会計から繰入を行っており、打ち切り決算時における未収・未払金を含めた額を決算年度で受け入れているため、当年度は黒字決算となっている。　
　①収益的収支比率は、平成25年度から30年度にかけて実施した施設改築工事の財源として調達した起債が令和３年度から償還が開始され、前年度に比べ償還金が増加しているため比率が低下するものであるが、打ち切り決算の影響で比率が上昇した
　④企業債残高対事業規模比率は、一般会計の負担により残債を償還することとしているため０となっている。
　⑤経費回収率は、前年度より上昇しているのは、打ち切り決算により未払となった経費が汚水処理費に算入されていないためである。打ち切り決算による未収・未払を考慮し法適用に係る経費を除けば昨年と同水準となる。
　⑥汚水処理原価については、打ち切り決算の影響により低くなっているが、未払費用を考慮し法適用に係る経費を除けば昨年と同水準となる。今後も効率的な維持管理による経費節減に努める必要がある。
　⑦施設利用率は、本年度も類似団体平均値を下回っている。今後は区域内の人口減少や節水意識の高まりにより、さらに汚水量の減少が見込まれるため、水洗化率の向上や施設利用規模の適正化を進めていく必要がある。
　⑧水洗化率は、今後も区域内人口の増加は見込めないが、水質保全や施設の適正利用のため水洗化率を改善する必要がある。</t>
    <rPh sb="1" eb="2">
      <t>ホン</t>
    </rPh>
    <rPh sb="2" eb="4">
      <t>ジギョウ</t>
    </rPh>
    <rPh sb="6" eb="8">
      <t>レイワ</t>
    </rPh>
    <rPh sb="9" eb="10">
      <t>ネン</t>
    </rPh>
    <rPh sb="11" eb="12">
      <t>ガツ</t>
    </rPh>
    <rPh sb="14" eb="16">
      <t>チホウ</t>
    </rPh>
    <rPh sb="16" eb="18">
      <t>コウエイ</t>
    </rPh>
    <rPh sb="18" eb="20">
      <t>キギョウ</t>
    </rPh>
    <rPh sb="20" eb="21">
      <t>ホウ</t>
    </rPh>
    <rPh sb="22" eb="24">
      <t>テキヨウ</t>
    </rPh>
    <rPh sb="29" eb="30">
      <t>ウ</t>
    </rPh>
    <rPh sb="31" eb="32">
      <t>キ</t>
    </rPh>
    <rPh sb="33" eb="35">
      <t>ケッサン</t>
    </rPh>
    <rPh sb="36" eb="37">
      <t>オコナ</t>
    </rPh>
    <rPh sb="39" eb="41">
      <t>スウチ</t>
    </rPh>
    <rPh sb="51" eb="53">
      <t>シュウニュウ</t>
    </rPh>
    <rPh sb="54" eb="56">
      <t>シシュツ</t>
    </rPh>
    <rPh sb="57" eb="59">
      <t>サガク</t>
    </rPh>
    <rPh sb="63" eb="65">
      <t>イッパン</t>
    </rPh>
    <rPh sb="65" eb="67">
      <t>カイケイ</t>
    </rPh>
    <rPh sb="69" eb="71">
      <t>クリイレ</t>
    </rPh>
    <rPh sb="72" eb="73">
      <t>オコナ</t>
    </rPh>
    <rPh sb="78" eb="79">
      <t>ウ</t>
    </rPh>
    <rPh sb="80" eb="81">
      <t>キ</t>
    </rPh>
    <rPh sb="82" eb="84">
      <t>ケッサン</t>
    </rPh>
    <rPh sb="84" eb="85">
      <t>ジ</t>
    </rPh>
    <rPh sb="96" eb="97">
      <t>フク</t>
    </rPh>
    <rPh sb="116" eb="117">
      <t>トウ</t>
    </rPh>
    <rPh sb="117" eb="118">
      <t>ネン</t>
    </rPh>
    <rPh sb="118" eb="119">
      <t>ド</t>
    </rPh>
    <rPh sb="120" eb="122">
      <t>クロジ</t>
    </rPh>
    <rPh sb="122" eb="124">
      <t>ケッサン</t>
    </rPh>
    <rPh sb="135" eb="138">
      <t>シュウエキテキ</t>
    </rPh>
    <rPh sb="138" eb="140">
      <t>シュウシ</t>
    </rPh>
    <rPh sb="140" eb="142">
      <t>ヒリツ</t>
    </rPh>
    <rPh sb="193" eb="195">
      <t>カイシ</t>
    </rPh>
    <rPh sb="219" eb="221">
      <t>テイカ</t>
    </rPh>
    <rPh sb="230" eb="231">
      <t>ウ</t>
    </rPh>
    <rPh sb="232" eb="233">
      <t>キ</t>
    </rPh>
    <rPh sb="234" eb="236">
      <t>ケッサン</t>
    </rPh>
    <rPh sb="237" eb="239">
      <t>エイキョウ</t>
    </rPh>
    <rPh sb="240" eb="242">
      <t>ヒリツ</t>
    </rPh>
    <rPh sb="243" eb="245">
      <t>ジョウショウ</t>
    </rPh>
    <rPh sb="260" eb="262">
      <t>ヒリツ</t>
    </rPh>
    <rPh sb="264" eb="266">
      <t>イッパン</t>
    </rPh>
    <rPh sb="266" eb="268">
      <t>カイケイ</t>
    </rPh>
    <rPh sb="269" eb="271">
      <t>フタン</t>
    </rPh>
    <rPh sb="274" eb="276">
      <t>ザンサイ</t>
    </rPh>
    <rPh sb="277" eb="279">
      <t>ショウカン</t>
    </rPh>
    <rPh sb="301" eb="303">
      <t>ケイヒ</t>
    </rPh>
    <rPh sb="303" eb="305">
      <t>カイシュウ</t>
    </rPh>
    <rPh sb="305" eb="306">
      <t>リツ</t>
    </rPh>
    <rPh sb="308" eb="311">
      <t>ゼンネンド</t>
    </rPh>
    <rPh sb="313" eb="315">
      <t>ジョウショウ</t>
    </rPh>
    <rPh sb="322" eb="323">
      <t>ウ</t>
    </rPh>
    <rPh sb="324" eb="325">
      <t>キ</t>
    </rPh>
    <rPh sb="326" eb="328">
      <t>ケッサン</t>
    </rPh>
    <rPh sb="331" eb="333">
      <t>ミバライ</t>
    </rPh>
    <rPh sb="337" eb="339">
      <t>ケイヒ</t>
    </rPh>
    <rPh sb="340" eb="342">
      <t>オスイ</t>
    </rPh>
    <rPh sb="342" eb="344">
      <t>ショリ</t>
    </rPh>
    <rPh sb="344" eb="345">
      <t>ヒ</t>
    </rPh>
    <rPh sb="346" eb="348">
      <t>サンニュウ</t>
    </rPh>
    <rPh sb="360" eb="361">
      <t>ウ</t>
    </rPh>
    <rPh sb="362" eb="363">
      <t>キ</t>
    </rPh>
    <rPh sb="364" eb="366">
      <t>ケッサン</t>
    </rPh>
    <rPh sb="369" eb="371">
      <t>ミシュウ</t>
    </rPh>
    <rPh sb="372" eb="374">
      <t>ミバライ</t>
    </rPh>
    <rPh sb="375" eb="377">
      <t>コウリョ</t>
    </rPh>
    <rPh sb="378" eb="379">
      <t>ホウ</t>
    </rPh>
    <rPh sb="379" eb="381">
      <t>テキヨウ</t>
    </rPh>
    <rPh sb="382" eb="383">
      <t>カカ</t>
    </rPh>
    <rPh sb="384" eb="386">
      <t>ケイヒ</t>
    </rPh>
    <rPh sb="387" eb="388">
      <t>ノゾ</t>
    </rPh>
    <rPh sb="390" eb="392">
      <t>サクネン</t>
    </rPh>
    <rPh sb="393" eb="396">
      <t>ドウスイジュン</t>
    </rPh>
    <rPh sb="403" eb="405">
      <t>オスイ</t>
    </rPh>
    <rPh sb="405" eb="407">
      <t>ショリ</t>
    </rPh>
    <rPh sb="407" eb="409">
      <t>ゲンカ</t>
    </rPh>
    <rPh sb="415" eb="416">
      <t>ウ</t>
    </rPh>
    <rPh sb="417" eb="418">
      <t>キ</t>
    </rPh>
    <rPh sb="419" eb="421">
      <t>ケッサン</t>
    </rPh>
    <rPh sb="422" eb="424">
      <t>エイキョウ</t>
    </rPh>
    <rPh sb="436" eb="438">
      <t>ミバライ</t>
    </rPh>
    <rPh sb="438" eb="440">
      <t>ヒヨウ</t>
    </rPh>
    <rPh sb="441" eb="443">
      <t>コウリョ</t>
    </rPh>
    <rPh sb="444" eb="445">
      <t>ホウ</t>
    </rPh>
    <rPh sb="445" eb="447">
      <t>テキヨウ</t>
    </rPh>
    <rPh sb="448" eb="449">
      <t>カカ</t>
    </rPh>
    <rPh sb="450" eb="452">
      <t>ケイヒ</t>
    </rPh>
    <rPh sb="453" eb="454">
      <t>ノゾ</t>
    </rPh>
    <rPh sb="456" eb="458">
      <t>サクネン</t>
    </rPh>
    <rPh sb="459" eb="462">
      <t>ドウスイジュン</t>
    </rPh>
    <rPh sb="466" eb="468">
      <t>コンゴ</t>
    </rPh>
    <rPh sb="469" eb="472">
      <t>コウリツテキ</t>
    </rPh>
    <rPh sb="473" eb="475">
      <t>イジ</t>
    </rPh>
    <rPh sb="475" eb="477">
      <t>カンリ</t>
    </rPh>
    <rPh sb="480" eb="482">
      <t>ケイヒ</t>
    </rPh>
    <rPh sb="482" eb="484">
      <t>セツゲン</t>
    </rPh>
    <rPh sb="485" eb="486">
      <t>ツト</t>
    </rPh>
    <rPh sb="488" eb="490">
      <t>ヒツヨウ</t>
    </rPh>
    <rPh sb="497" eb="499">
      <t>シセツ</t>
    </rPh>
    <rPh sb="504" eb="507">
      <t>ホンネンド</t>
    </rPh>
    <rPh sb="508" eb="510">
      <t>ルイジ</t>
    </rPh>
    <rPh sb="510" eb="512">
      <t>ダンタイ</t>
    </rPh>
    <rPh sb="512" eb="514">
      <t>ヘイキン</t>
    </rPh>
    <rPh sb="514" eb="515">
      <t>チ</t>
    </rPh>
    <rPh sb="516" eb="518">
      <t>シタマワ</t>
    </rPh>
    <rPh sb="523" eb="525">
      <t>コンゴ</t>
    </rPh>
    <rPh sb="526" eb="529">
      <t>クイキナイ</t>
    </rPh>
    <rPh sb="530" eb="532">
      <t>ジンコウ</t>
    </rPh>
    <rPh sb="532" eb="534">
      <t>ゲンショウ</t>
    </rPh>
    <rPh sb="535" eb="537">
      <t>セッスイ</t>
    </rPh>
    <rPh sb="537" eb="539">
      <t>イシキ</t>
    </rPh>
    <rPh sb="550" eb="552">
      <t>オスイ</t>
    </rPh>
    <rPh sb="552" eb="553">
      <t>リョウ</t>
    </rPh>
    <rPh sb="554" eb="556">
      <t>ゲンショウ</t>
    </rPh>
    <rPh sb="557" eb="559">
      <t>ミコ</t>
    </rPh>
    <rPh sb="565" eb="568">
      <t>スイセンカ</t>
    </rPh>
    <rPh sb="568" eb="569">
      <t>リツ</t>
    </rPh>
    <rPh sb="570" eb="572">
      <t>コウジョウ</t>
    </rPh>
    <rPh sb="573" eb="575">
      <t>シセツ</t>
    </rPh>
    <rPh sb="575" eb="577">
      <t>リヨウ</t>
    </rPh>
    <rPh sb="577" eb="579">
      <t>キボ</t>
    </rPh>
    <rPh sb="580" eb="583">
      <t>テキセイカ</t>
    </rPh>
    <rPh sb="584" eb="585">
      <t>スス</t>
    </rPh>
    <rPh sb="589" eb="591">
      <t>ヒツヨウ</t>
    </rPh>
    <rPh sb="598" eb="601">
      <t>スイセンカ</t>
    </rPh>
    <rPh sb="601" eb="602">
      <t>リツ</t>
    </rPh>
    <rPh sb="604" eb="606">
      <t>コンゴ</t>
    </rPh>
    <rPh sb="607" eb="610">
      <t>クイキナイ</t>
    </rPh>
    <rPh sb="610" eb="612">
      <t>ジンコウ</t>
    </rPh>
    <rPh sb="613" eb="615">
      <t>ゾウカ</t>
    </rPh>
    <rPh sb="616" eb="618">
      <t>ミコ</t>
    </rPh>
    <rPh sb="623" eb="625">
      <t>スイシツ</t>
    </rPh>
    <rPh sb="625" eb="627">
      <t>ホゼン</t>
    </rPh>
    <rPh sb="628" eb="630">
      <t>シセツ</t>
    </rPh>
    <rPh sb="631" eb="633">
      <t>テキセイ</t>
    </rPh>
    <rPh sb="633" eb="635">
      <t>リヨウ</t>
    </rPh>
    <rPh sb="638" eb="641">
      <t>スイセンカ</t>
    </rPh>
    <rPh sb="641" eb="642">
      <t>リツ</t>
    </rPh>
    <rPh sb="643" eb="645">
      <t>カイゼン</t>
    </rPh>
    <rPh sb="647" eb="6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</si>
</sst>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DF-4166-BF1B-6B05A89B67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6CDF-4166-BF1B-6B05A89B67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47.66</c:v>
                </c:pt>
                <c:pt idx="1">
                  <c:v>56.35</c:v>
                </c:pt>
                <c:pt idx="2">
                  <c:v>55.46</c:v>
                </c:pt>
                <c:pt idx="3">
                  <c:v>46.1</c:v>
                </c:pt>
                <c:pt idx="4">
                  <c:v>46.1</c:v>
                </c:pt>
              </c:numCache>
            </c:numRef>
          </c:val>
          <c:extLst>
            <c:ext xmlns:c16="http://schemas.microsoft.com/office/drawing/2014/chart" uri="{C3380CC4-5D6E-409C-BE32-E72D297353CC}">
              <c16:uniqueId val="{00000000-A676-407F-B196-7B381843E4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A676-407F-B196-7B381843E4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85.25</c:v>
                </c:pt>
                <c:pt idx="1">
                  <c:v>84.17</c:v>
                </c:pt>
                <c:pt idx="2">
                  <c:v>85.43</c:v>
                </c:pt>
                <c:pt idx="3">
                  <c:v>87.92</c:v>
                </c:pt>
                <c:pt idx="4">
                  <c:v>87.45</c:v>
                </c:pt>
              </c:numCache>
            </c:numRef>
          </c:val>
          <c:extLst>
            <c:ext xmlns:c16="http://schemas.microsoft.com/office/drawing/2014/chart" uri="{C3380CC4-5D6E-409C-BE32-E72D297353CC}">
              <c16:uniqueId val="{00000000-3E7F-4A25-A10F-8DB2DA88C3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3E7F-4A25-A10F-8DB2DA88C3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93.58</c:v>
                </c:pt>
                <c:pt idx="1">
                  <c:v>99.42</c:v>
                </c:pt>
                <c:pt idx="2">
                  <c:v>90.97</c:v>
                </c:pt>
                <c:pt idx="3">
                  <c:v>83.26</c:v>
                </c:pt>
                <c:pt idx="4">
                  <c:v>99.32</c:v>
                </c:pt>
              </c:numCache>
            </c:numRef>
          </c:val>
          <c:extLst>
            <c:ext xmlns:c16="http://schemas.microsoft.com/office/drawing/2014/chart" uri="{C3380CC4-5D6E-409C-BE32-E72D297353CC}">
              <c16:uniqueId val="{00000000-1862-4558-88EF-F47DA11E99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2-4558-88EF-F47DA11E99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C-4487-9504-1582232B4D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C-4487-9504-1582232B4D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57-41CE-AC1B-159AC5234B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57-41CE-AC1B-159AC5234B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9B-4608-9F72-98E555C1EA3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9B-4608-9F72-98E555C1EA3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2-4CC9-98BD-8B5D0BF811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2-4CC9-98BD-8B5D0BF811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9-4413-AEBE-E035BED460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2089-4413-AEBE-E035BED460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55.05</c:v>
                </c:pt>
                <c:pt idx="1">
                  <c:v>53.43</c:v>
                </c:pt>
                <c:pt idx="2">
                  <c:v>49.75</c:v>
                </c:pt>
                <c:pt idx="3">
                  <c:v>43.07</c:v>
                </c:pt>
                <c:pt idx="4">
                  <c:v>53.31</c:v>
                </c:pt>
              </c:numCache>
            </c:numRef>
          </c:val>
          <c:extLst>
            <c:ext xmlns:c16="http://schemas.microsoft.com/office/drawing/2014/chart" uri="{C3380CC4-5D6E-409C-BE32-E72D297353CC}">
              <c16:uniqueId val="{00000000-9413-4A53-BE31-C7ED672382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9413-4A53-BE31-C7ED672382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170.57</c:v>
                </c:pt>
                <c:pt idx="1">
                  <c:v>177.5</c:v>
                </c:pt>
                <c:pt idx="2">
                  <c:v>189.06</c:v>
                </c:pt>
                <c:pt idx="3">
                  <c:v>221.38</c:v>
                </c:pt>
                <c:pt idx="4">
                  <c:v>150</c:v>
                </c:pt>
              </c:numCache>
            </c:numRef>
          </c:val>
          <c:extLst>
            <c:ext xmlns:c16="http://schemas.microsoft.com/office/drawing/2014/chart" uri="{C3380CC4-5D6E-409C-BE32-E72D297353CC}">
              <c16:uniqueId val="{00000000-A22F-4169-A427-B9A57E7D53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A22F-4169-A427-B9A57E7D53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大洲市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39867</v>
      </c>
      <c r="AM8" s="44"/>
      <c r="AN8" s="44"/>
      <c r="AO8" s="44"/>
      <c r="AP8" s="44"/>
      <c r="AQ8" s="44"/>
      <c r="AR8" s="44"/>
      <c r="AS8" s="44"/>
      <c r="AT8" s="45">
        <f>データ!T6</f>
        <v>432.12</v>
      </c>
      <c r="AU8" s="45"/>
      <c r="AV8" s="45"/>
      <c r="AW8" s="45"/>
      <c r="AX8" s="45"/>
      <c r="AY8" s="45"/>
      <c r="AZ8" s="45"/>
      <c r="BA8" s="45"/>
      <c r="BB8" s="45">
        <f>データ!U6</f>
        <v>92.26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2.3199999999999998</v>
      </c>
      <c r="Q10" s="45"/>
      <c r="R10" s="45"/>
      <c r="S10" s="45"/>
      <c r="T10" s="45"/>
      <c r="U10" s="45"/>
      <c r="V10" s="45"/>
      <c r="W10" s="45">
        <f>データ!Q6</f>
        <v>90.36</v>
      </c>
      <c r="X10" s="45"/>
      <c r="Y10" s="45"/>
      <c r="Z10" s="45"/>
      <c r="AA10" s="45"/>
      <c r="AB10" s="45"/>
      <c r="AC10" s="45"/>
      <c r="AD10" s="44">
        <f>データ!R6</f>
        <v>1705</v>
      </c>
      <c r="AE10" s="44"/>
      <c r="AF10" s="44"/>
      <c r="AG10" s="44"/>
      <c r="AH10" s="44"/>
      <c r="AI10" s="44"/>
      <c r="AJ10" s="44"/>
      <c r="AK10" s="2"/>
      <c r="AL10" s="44">
        <f>データ!V6</f>
        <v>916</v>
      </c>
      <c r="AM10" s="44"/>
      <c r="AN10" s="44"/>
      <c r="AO10" s="44"/>
      <c r="AP10" s="44"/>
      <c r="AQ10" s="44"/>
      <c r="AR10" s="44"/>
      <c r="AS10" s="44"/>
      <c r="AT10" s="45">
        <f>データ!W6</f>
        <v>0.24</v>
      </c>
      <c r="AU10" s="45"/>
      <c r="AV10" s="45"/>
      <c r="AW10" s="45"/>
      <c r="AX10" s="45"/>
      <c r="AY10" s="45"/>
      <c r="AZ10" s="45"/>
      <c r="BA10" s="45"/>
      <c r="BB10" s="45">
        <f>データ!X6</f>
        <v>3816.67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BMtbUELlshE4qruOsMMahwkKdgccVWefeaoq6LHSNhuAhLtRuQhzs6PA+QcXMHrVH7PekzA2O9BsuOnVMVZhpw==" saltValue="XVrPpf/QC1z+Dj1mKM+S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382078</v>
      </c>
      <c r="D6" s="19">
        <f t="shared" si="3"/>
        <v>47</v>
      </c>
      <c r="E6" s="19">
        <f t="shared" si="3"/>
        <v>17</v>
      </c>
      <c r="F6" s="19">
        <f t="shared" si="3"/>
        <v>5</v>
      </c>
      <c r="G6" s="19">
        <f t="shared" si="3"/>
        <v>0</v>
      </c>
      <c r="H6" s="19" t="str">
        <f t="shared" si="3"/>
        <v>愛媛県　大洲市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2.3199999999999998</v>
      </c>
      <c r="Q6" s="20">
        <f t="shared" si="3"/>
        <v>90.36</v>
      </c>
      <c r="R6" s="20">
        <f t="shared" si="3"/>
        <v>1705</v>
      </c>
      <c r="S6" s="20">
        <f t="shared" si="3"/>
        <v>39867</v>
      </c>
      <c r="T6" s="20">
        <f t="shared" si="3"/>
        <v>432.12</v>
      </c>
      <c r="U6" s="20">
        <f t="shared" si="3"/>
        <v>92.26</v>
      </c>
      <c r="V6" s="20">
        <f t="shared" si="3"/>
        <v>916</v>
      </c>
      <c r="W6" s="20">
        <f t="shared" si="3"/>
        <v>0.24</v>
      </c>
      <c r="X6" s="20">
        <f t="shared" si="3"/>
        <v>3816.67</v>
      </c>
      <c r="Y6" s="21">
        <f>IF(Y7="",NA(),Y7)</f>
        <v>93.58</v>
      </c>
      <c r="Z6" s="21">
        <f t="shared" ref="Z6:AH6" si="4">IF(Z7="",NA(),Z7)</f>
        <v>99.42</v>
      </c>
      <c r="AA6" s="21">
        <f t="shared" si="4"/>
        <v>90.97</v>
      </c>
      <c r="AB6" s="21">
        <f t="shared" si="4"/>
        <v>83.26</v>
      </c>
      <c r="AC6" s="21">
        <f t="shared" si="4"/>
        <v>99.32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55.05</v>
      </c>
      <c r="BR6" s="21">
        <f t="shared" ref="BR6:BZ6" si="8">IF(BR7="",NA(),BR7)</f>
        <v>53.43</v>
      </c>
      <c r="BS6" s="21">
        <f t="shared" si="8"/>
        <v>49.75</v>
      </c>
      <c r="BT6" s="21">
        <f t="shared" si="8"/>
        <v>43.07</v>
      </c>
      <c r="BU6" s="21">
        <f t="shared" si="8"/>
        <v>53.31</v>
      </c>
      <c r="BV6" s="21">
        <f t="shared" si="8"/>
        <v>65.37</v>
      </c>
      <c r="BW6" s="21">
        <f t="shared" si="8"/>
        <v>68.11</v>
      </c>
      <c r="BX6" s="21">
        <f t="shared" si="8"/>
        <v>67.23</v>
      </c>
      <c r="BY6" s="21">
        <f t="shared" si="8"/>
        <v>61.82</v>
      </c>
      <c r="BZ6" s="21">
        <f t="shared" si="8"/>
        <v>61.15</v>
      </c>
      <c r="CA6" s="20" t="str">
        <f>IF(CA7="","",IF(CA7="-","【-】","【"&amp;SUBSTITUTE(TEXT(CA7,"#,##0.00"),"-","△")&amp;"】"))</f>
        <v>【56.93】</v>
      </c>
      <c r="CB6" s="21">
        <f>IF(CB7="",NA(),CB7)</f>
        <v>170.57</v>
      </c>
      <c r="CC6" s="21">
        <f t="shared" ref="CC6:CK6" si="9">IF(CC7="",NA(),CC7)</f>
        <v>177.5</v>
      </c>
      <c r="CD6" s="21">
        <f t="shared" si="9"/>
        <v>189.06</v>
      </c>
      <c r="CE6" s="21">
        <f t="shared" si="9"/>
        <v>221.38</v>
      </c>
      <c r="CF6" s="21">
        <f t="shared" si="9"/>
        <v>150</v>
      </c>
      <c r="CG6" s="21">
        <f t="shared" si="9"/>
        <v>228.99</v>
      </c>
      <c r="CH6" s="21">
        <f t="shared" si="9"/>
        <v>222.41</v>
      </c>
      <c r="CI6" s="21">
        <f t="shared" si="9"/>
        <v>228.21</v>
      </c>
      <c r="CJ6" s="21">
        <f t="shared" si="9"/>
        <v>246.9</v>
      </c>
      <c r="CK6" s="21">
        <f t="shared" si="9"/>
        <v>250.43</v>
      </c>
      <c r="CL6" s="20" t="str">
        <f>IF(CL7="","",IF(CL7="-","【-】","【"&amp;SUBSTITUTE(TEXT(CL7,"#,##0.00"),"-","△")&amp;"】"))</f>
        <v>【271.15】</v>
      </c>
      <c r="CM6" s="21">
        <f>IF(CM7="",NA(),CM7)</f>
        <v>47.66</v>
      </c>
      <c r="CN6" s="21">
        <f t="shared" ref="CN6:CV6" si="10">IF(CN7="",NA(),CN7)</f>
        <v>56.35</v>
      </c>
      <c r="CO6" s="21">
        <f t="shared" si="10"/>
        <v>55.46</v>
      </c>
      <c r="CP6" s="21">
        <f t="shared" si="10"/>
        <v>46.1</v>
      </c>
      <c r="CQ6" s="21">
        <f t="shared" si="10"/>
        <v>46.1</v>
      </c>
      <c r="CR6" s="21">
        <f t="shared" si="10"/>
        <v>54.06</v>
      </c>
      <c r="CS6" s="21">
        <f t="shared" si="10"/>
        <v>55.26</v>
      </c>
      <c r="CT6" s="21">
        <f t="shared" si="10"/>
        <v>54.54</v>
      </c>
      <c r="CU6" s="21">
        <f t="shared" si="10"/>
        <v>52.9</v>
      </c>
      <c r="CV6" s="21">
        <f t="shared" si="10"/>
        <v>52.63</v>
      </c>
      <c r="CW6" s="20" t="str">
        <f>IF(CW7="","",IF(CW7="-","【-】","【"&amp;SUBSTITUTE(TEXT(CW7,"#,##0.00"),"-","△")&amp;"】"))</f>
        <v>【49.87】</v>
      </c>
      <c r="CX6" s="21">
        <f>IF(CX7="",NA(),CX7)</f>
        <v>85.25</v>
      </c>
      <c r="CY6" s="21">
        <f t="shared" ref="CY6:DG6" si="11">IF(CY7="",NA(),CY7)</f>
        <v>84.17</v>
      </c>
      <c r="CZ6" s="21">
        <f t="shared" si="11"/>
        <v>85.43</v>
      </c>
      <c r="DA6" s="21">
        <f t="shared" si="11"/>
        <v>87.92</v>
      </c>
      <c r="DB6" s="21">
        <f t="shared" si="11"/>
        <v>87.45</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382078</v>
      </c>
      <c r="D7" s="23">
        <v>47</v>
      </c>
      <c r="E7" s="23">
        <v>17</v>
      </c>
      <c r="F7" s="23">
        <v>5</v>
      </c>
      <c r="G7" s="23">
        <v>0</v>
      </c>
      <c r="H7" s="23" t="s">
        <v>96</v>
      </c>
      <c r="I7" s="23" t="s">
        <v>97</v>
      </c>
      <c r="J7" s="23" t="s">
        <v>98</v>
      </c>
      <c r="K7" s="23" t="s">
        <v>99</v>
      </c>
      <c r="L7" s="23" t="s">
        <v>100</v>
      </c>
      <c r="M7" s="23" t="s">
        <v>101</v>
      </c>
      <c r="N7" s="24" t="s">
        <v>102</v>
      </c>
      <c r="O7" s="24" t="s">
        <v>103</v>
      </c>
      <c r="P7" s="24">
        <v>2.3199999999999998</v>
      </c>
      <c r="Q7" s="24">
        <v>90.36</v>
      </c>
      <c r="R7" s="24">
        <v>1705</v>
      </c>
      <c r="S7" s="24">
        <v>39867</v>
      </c>
      <c r="T7" s="24">
        <v>432.12</v>
      </c>
      <c r="U7" s="24">
        <v>92.26</v>
      </c>
      <c r="V7" s="24">
        <v>916</v>
      </c>
      <c r="W7" s="24">
        <v>0.24</v>
      </c>
      <c r="X7" s="24">
        <v>3816.67</v>
      </c>
      <c r="Y7" s="24">
        <v>93.58</v>
      </c>
      <c r="Z7" s="24">
        <v>99.42</v>
      </c>
      <c r="AA7" s="24">
        <v>90.97</v>
      </c>
      <c r="AB7" s="24">
        <v>83.26</v>
      </c>
      <c r="AC7" s="24">
        <v>99.32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654.71</v>
      </c>
      <c r="BL7" s="24">
        <v>783.8</v>
      </c>
      <c r="BM7" s="24">
        <v>778.81</v>
      </c>
      <c r="BN7" s="24">
        <v>718.49</v>
      </c>
      <c r="BO7" s="24">
        <v>743.31</v>
      </c>
      <c r="BP7" s="24">
        <v>785.1</v>
      </c>
      <c r="BQ7" s="24">
        <v>55.05</v>
      </c>
      <c r="BR7" s="24">
        <v>53.43</v>
      </c>
      <c r="BS7" s="24">
        <v>49.75</v>
      </c>
      <c r="BT7" s="24">
        <v>43.07</v>
      </c>
      <c r="BU7" s="24">
        <v>53.31</v>
      </c>
      <c r="BV7" s="24">
        <v>65.37</v>
      </c>
      <c r="BW7" s="24">
        <v>68.11</v>
      </c>
      <c r="BX7" s="24">
        <v>67.23</v>
      </c>
      <c r="BY7" s="24">
        <v>61.82</v>
      </c>
      <c r="BZ7" s="24">
        <v>61.15</v>
      </c>
      <c r="CA7" s="24">
        <v>56.93</v>
      </c>
      <c r="CB7" s="24">
        <v>170.57</v>
      </c>
      <c r="CC7" s="24">
        <v>177.5</v>
      </c>
      <c r="CD7" s="24">
        <v>189.06</v>
      </c>
      <c r="CE7" s="24">
        <v>221.38</v>
      </c>
      <c r="CF7" s="24">
        <v>150</v>
      </c>
      <c r="CG7" s="24">
        <v>228.99</v>
      </c>
      <c r="CH7" s="24">
        <v>222.41</v>
      </c>
      <c r="CI7" s="24">
        <v>228.21</v>
      </c>
      <c r="CJ7" s="24">
        <v>246.9</v>
      </c>
      <c r="CK7" s="24">
        <v>250.43</v>
      </c>
      <c r="CL7" s="24">
        <v>271.14999999999998</v>
      </c>
      <c r="CM7" s="24">
        <v>47.66</v>
      </c>
      <c r="CN7" s="24">
        <v>56.35</v>
      </c>
      <c r="CO7" s="24">
        <v>55.46</v>
      </c>
      <c r="CP7" s="24">
        <v>46.1</v>
      </c>
      <c r="CQ7" s="24">
        <v>46.1</v>
      </c>
      <c r="CR7" s="24">
        <v>54.06</v>
      </c>
      <c r="CS7" s="24">
        <v>55.26</v>
      </c>
      <c r="CT7" s="24">
        <v>54.54</v>
      </c>
      <c r="CU7" s="24">
        <v>52.9</v>
      </c>
      <c r="CV7" s="24">
        <v>52.63</v>
      </c>
      <c r="CW7" s="24">
        <v>49.87</v>
      </c>
      <c r="CX7" s="24">
        <v>85.25</v>
      </c>
      <c r="CY7" s="24">
        <v>84.17</v>
      </c>
      <c r="CZ7" s="24">
        <v>85.43</v>
      </c>
      <c r="DA7" s="24">
        <v>87.92</v>
      </c>
      <c r="DB7" s="24">
        <v>87.45</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2025-02-14T04:20:45Z</cp:lastPrinted>
  <dcterms:created xsi:type="dcterms:W3CDTF">2025-01-24T07:36:16Z</dcterms:created>
  <dcterms:modified xsi:type="dcterms:W3CDTF">2025-02-27T05:17:19Z</dcterms:modified>
  <cp:category/>
</cp:coreProperties>
</file>