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ts3220d094\share\新データ保管\2-5 増田\77 調査・報告・通知・なんかの会関係\県より\（R06）2025.01.22.公営企業に係る「経営比較分析表（令和5年度決算）」の分析について\"/>
    </mc:Choice>
  </mc:AlternateContent>
  <xr:revisionPtr revIDLastSave="0" documentId="13_ncr:1_{C659D51B-70AF-43AA-9D41-CAAC4A69668C}" xr6:coauthVersionLast="43" xr6:coauthVersionMax="43" xr10:uidLastSave="{00000000-0000-0000-0000-000000000000}"/>
  <workbookProtection workbookAlgorithmName="SHA-512" workbookHashValue="gzVMrTlNUInsbCU34TuRAzvN86Nart0hSBIVKFfFzSynydd4TvpHqAIitxnd1SFkAgyz/Y+98ywWvH1+EfC/Gw==" workbookSaltValue="upoCD4HIVBPtz/erq9goqg==" workbookSpinCount="100000" lockStructure="1"/>
  <bookViews>
    <workbookView xWindow="-120" yWindow="-120" windowWidth="38640" windowHeight="212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E85" i="4"/>
  <c r="BB10" i="4"/>
  <c r="AT10" i="4"/>
  <c r="P10" i="4"/>
  <c r="W8" i="4"/>
  <c r="P8" i="4"/>
  <c r="B6"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<sst xmlns="http://schemas.openxmlformats.org/spreadsheetml/2006/main" count="253" uniqueCount="116">
  <si>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</si>
  <si>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</si>
  <si>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</si>
  <si>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</si>
  <si>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</si>
  <si>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</si>
  <si>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</si>
  <si>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</si>
  <si>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</si>
  <si>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</si>
  <si>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</si>
  <si>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</si>
  <si>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</si>
  <si>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</si>
  <si>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</si>
  <si>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</si>
  <si>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</si>
  <si>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</si>
  <si>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</si>
  <si>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</si>
  <si>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</si>
  <si>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</si>
  <si>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</si>
  <si>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</si>
  <si>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</si>
  <si>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</si>
  <si>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</si>
  <si>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</si>
  <si>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</si>
  <si>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</si>
  <si>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</si>
  <si>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</si>
  <si>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</si>
  <si>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</si>
  <si>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</si>
  <si>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</si>
  <si>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</si>
  <si>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</si>
  <si>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</si>
  <si>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</si>
  <si>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</si>
  <si>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</si>
  <si>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</si>
  <si>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</si>
  <si>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</si>
  <si>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</si>
  <si>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</si>
  <si>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</si>
  <si>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</si>
  <si>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</si>
  <si>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</si>
  <si>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</si>
  <si>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</si>
  <si>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</si>
  <si>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</si>
  <si>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</si>
  <si>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</si>
  <si>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</si>
  <si>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</si>
  <si>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</si>
  <si>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</si>
  <si>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</si>
  <si>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</si>
  <si>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</si>
  <si>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</si>
  <si>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</si>
  <si>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</si>
  <si>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</si>
  <si>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</si>
  <si>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</si>
  <si>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</si>
  <si>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</si>
  <si>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</si>
  <si>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</si>
  <si>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</si>
  <si>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</si>
  <si>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</si>
  <si>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</si>
  <si>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</si>
  <si>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</si>
  <si>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</si>
  <si>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</si>
  <si>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</si>
  <si>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</si>
  <si>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</si>
  <si>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</si>
  <si>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</si>
  <si>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</si>
  <si>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</si>
  <si>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</si>
  <si>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</si>
  <si>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</si>
  <si>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</si>
  <si>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</si>
  <si>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</si>
  <si>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</si>
  <si>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</si>
  <si>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</si>
  <si>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</si>
  <si>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</si>
  <si>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</si>
  <si>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</si>
  <si>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</si>
  <si>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</si>
  <si>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</si>
  <si>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</si>
  <si>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</si>
  <si>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</si>
  <si>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</si>
  <si>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</si>
  <si>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</si>
  <si>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</si>
  <si>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</si>
  <si>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当該事業の経営状況は、累積欠損金はないものの、その他の指標については健全性・効率性ともに類似団体の平均値を下回る状況となっている。
　これを改善し、健全で安定した下水道経営を目指すため、全体計画区域の縮小や事業計画区域の拡大による事業規模の適正化を図っている。
　また、維持管理費の削減や効率的な運営管理に努め、面整備の促進と併せて、戸別訪問等による接続促進を行うことで水洗化率の向上を図るとともに、適正な使用料収入の確保のため、使用料改定の必要性について、定期的に検証することとしている。
　今後においても経営戦略に基づき、経営基盤の強化と財政マネジメントの向上に努める。</t>
    <rPh sb="1" eb="3">
      <t>トウガイ</t>
    </rPh>
    <rPh sb="3" eb="5">
      <t>ジギョウ</t>
    </rPh>
    <rPh sb="6" eb="8">
      <t>ケイエイ</t>
    </rPh>
    <rPh sb="8" eb="10">
      <t>ジョウキョウ</t>
    </rPh>
    <rPh sb="12" eb="14">
      <t>ルイセキ</t>
    </rPh>
    <rPh sb="14" eb="16">
      <t>ケッソン</t>
    </rPh>
    <rPh sb="16" eb="17">
      <t>キン</t>
    </rPh>
    <rPh sb="26" eb="27">
      <t>ホカ</t>
    </rPh>
    <rPh sb="28" eb="30">
      <t>シヒョウ</t>
    </rPh>
    <rPh sb="35" eb="38">
      <t>ケンゼンセイ</t>
    </rPh>
    <rPh sb="39" eb="42">
      <t>コウリツセイ</t>
    </rPh>
    <rPh sb="45" eb="47">
      <t>ルイジ</t>
    </rPh>
    <rPh sb="47" eb="49">
      <t>ダンタイ</t>
    </rPh>
    <rPh sb="50" eb="53">
      <t>ヘイキンチ</t>
    </rPh>
    <rPh sb="54" eb="56">
      <t>シタマワ</t>
    </rPh>
    <rPh sb="57" eb="59">
      <t>ジョウキョウ</t>
    </rPh>
    <rPh sb="71" eb="73">
      <t>カイゼン</t>
    </rPh>
    <rPh sb="75" eb="77">
      <t>ケンゼン</t>
    </rPh>
    <rPh sb="78" eb="80">
      <t>アンテイ</t>
    </rPh>
    <rPh sb="82" eb="85">
      <t>ゲスイドウ</t>
    </rPh>
    <rPh sb="85" eb="87">
      <t>ケイエイ</t>
    </rPh>
    <rPh sb="88" eb="90">
      <t>メザ</t>
    </rPh>
    <rPh sb="94" eb="96">
      <t>ゼンタイ</t>
    </rPh>
    <rPh sb="96" eb="98">
      <t>ケイカク</t>
    </rPh>
    <rPh sb="98" eb="100">
      <t>クイキ</t>
    </rPh>
    <rPh sb="101" eb="103">
      <t>シュクショウ</t>
    </rPh>
    <rPh sb="104" eb="106">
      <t>ジギョウ</t>
    </rPh>
    <rPh sb="106" eb="108">
      <t>ケイカク</t>
    </rPh>
    <rPh sb="108" eb="110">
      <t>クイキ</t>
    </rPh>
    <rPh sb="111" eb="113">
      <t>カクダイ</t>
    </rPh>
    <rPh sb="116" eb="118">
      <t>ジギョウ</t>
    </rPh>
    <rPh sb="118" eb="120">
      <t>キボ</t>
    </rPh>
    <rPh sb="121" eb="124">
      <t>テキセイカ</t>
    </rPh>
    <rPh sb="125" eb="126">
      <t>ハカ</t>
    </rPh>
    <rPh sb="136" eb="138">
      <t>イジ</t>
    </rPh>
    <rPh sb="138" eb="140">
      <t>カンリ</t>
    </rPh>
    <rPh sb="140" eb="141">
      <t>ヒ</t>
    </rPh>
    <rPh sb="142" eb="144">
      <t>サクゲン</t>
    </rPh>
    <rPh sb="145" eb="148">
      <t>コウリツテキ</t>
    </rPh>
    <rPh sb="149" eb="151">
      <t>ウンエイ</t>
    </rPh>
    <rPh sb="151" eb="153">
      <t>カンリ</t>
    </rPh>
    <rPh sb="154" eb="155">
      <t>ツト</t>
    </rPh>
    <rPh sb="157" eb="158">
      <t>メン</t>
    </rPh>
    <rPh sb="158" eb="160">
      <t>セイビ</t>
    </rPh>
    <rPh sb="161" eb="163">
      <t>ソクシン</t>
    </rPh>
    <rPh sb="164" eb="165">
      <t>アワ</t>
    </rPh>
    <rPh sb="168" eb="170">
      <t>コベツ</t>
    </rPh>
    <rPh sb="170" eb="172">
      <t>ホウモン</t>
    </rPh>
    <rPh sb="172" eb="173">
      <t>トウ</t>
    </rPh>
    <rPh sb="176" eb="178">
      <t>セツゾク</t>
    </rPh>
    <rPh sb="178" eb="180">
      <t>ソクシン</t>
    </rPh>
    <rPh sb="181" eb="182">
      <t>オコナ</t>
    </rPh>
    <rPh sb="186" eb="189">
      <t>スイセンカ</t>
    </rPh>
    <rPh sb="189" eb="190">
      <t>リツ</t>
    </rPh>
    <rPh sb="191" eb="193">
      <t>コウジョウ</t>
    </rPh>
    <rPh sb="194" eb="195">
      <t>ハカ</t>
    </rPh>
    <rPh sb="201" eb="203">
      <t>テキセイ</t>
    </rPh>
    <rPh sb="204" eb="207">
      <t>シヨウリョウ</t>
    </rPh>
    <rPh sb="207" eb="209">
      <t>シュウニュウ</t>
    </rPh>
    <rPh sb="210" eb="212">
      <t>カクホ</t>
    </rPh>
    <rPh sb="216" eb="219">
      <t>シヨウリョウ</t>
    </rPh>
    <rPh sb="219" eb="221">
      <t>カイテイ</t>
    </rPh>
    <rPh sb="222" eb="225">
      <t>ヒツヨウセイ</t>
    </rPh>
    <rPh sb="230" eb="233">
      <t>テイキテキ</t>
    </rPh>
    <rPh sb="234" eb="236">
      <t>ケンショウ</t>
    </rPh>
    <rPh sb="248" eb="250">
      <t>コンゴ</t>
    </rPh>
    <rPh sb="255" eb="257">
      <t>ケイエイ</t>
    </rPh>
    <rPh sb="257" eb="259">
      <t>センリャク</t>
    </rPh>
    <rPh sb="260" eb="261">
      <t>モト</t>
    </rPh>
    <rPh sb="264" eb="266">
      <t>ケイエイ</t>
    </rPh>
    <rPh sb="266" eb="268">
      <t>キバン</t>
    </rPh>
    <rPh sb="269" eb="271">
      <t>キョウカ</t>
    </rPh>
    <rPh sb="272" eb="274">
      <t>ザイセイ</t>
    </rPh>
    <rPh sb="281" eb="283">
      <t>コウジョウ</t>
    </rPh>
    <rPh sb="284" eb="285">
      <t>ツト</t>
    </rPh>
    <phoneticPr fontId="4"/>
  </si>
  <si>
    <t>　当該事業の供用開始は、肱南処理区が平成7年度、肱北処理区が平成20年度である。
　汚水管渠については、耐用年数が50年とされていることから、現時点での更新工事の必要性は低い。
　処理場については、肱南浄化センターにおいて建築後20年以上が経過し、施設の経年劣化や設備の機能低下が生じていたことから、平成23年度より長寿命化事業を実施し平成30年度に完了した。
　雨水ポンプ場及び肱北浄化センターについては、機械・電気設備の耐用年数が到来するものが多くなってきているため計画的な更新が必要である。
　今後も持続的な下水道サービスを提供するため、ストックマネジメント計画を基に、リスク評価に基づいた改築更新計画により、事業費の削減、長期的な費用の平準化及び効率的な維持管理が必要である。</t>
    <rPh sb="1" eb="3">
      <t>トウガイ</t>
    </rPh>
    <rPh sb="3" eb="5">
      <t>ジギョウ</t>
    </rPh>
    <rPh sb="6" eb="8">
      <t>キョウヨウ</t>
    </rPh>
    <rPh sb="8" eb="10">
      <t>カイシ</t>
    </rPh>
    <rPh sb="12" eb="14">
      <t>コウナン</t>
    </rPh>
    <rPh sb="14" eb="16">
      <t>ショリ</t>
    </rPh>
    <rPh sb="16" eb="17">
      <t>ク</t>
    </rPh>
    <rPh sb="18" eb="20">
      <t>ヘイセイ</t>
    </rPh>
    <rPh sb="21" eb="22">
      <t>ネン</t>
    </rPh>
    <rPh sb="22" eb="23">
      <t>ド</t>
    </rPh>
    <rPh sb="24" eb="26">
      <t>コウホク</t>
    </rPh>
    <rPh sb="26" eb="28">
      <t>ショリ</t>
    </rPh>
    <rPh sb="28" eb="29">
      <t>ク</t>
    </rPh>
    <rPh sb="30" eb="32">
      <t>ヘイセイ</t>
    </rPh>
    <rPh sb="34" eb="35">
      <t>ネン</t>
    </rPh>
    <rPh sb="35" eb="36">
      <t>ド</t>
    </rPh>
    <rPh sb="42" eb="44">
      <t>オスイ</t>
    </rPh>
    <rPh sb="44" eb="46">
      <t>カンキョ</t>
    </rPh>
    <rPh sb="52" eb="54">
      <t>タイヨウ</t>
    </rPh>
    <rPh sb="54" eb="56">
      <t>ネンスウ</t>
    </rPh>
    <rPh sb="59" eb="60">
      <t>ネン</t>
    </rPh>
    <rPh sb="71" eb="74">
      <t>ゲンジテン</t>
    </rPh>
    <rPh sb="76" eb="78">
      <t>コウシン</t>
    </rPh>
    <rPh sb="78" eb="80">
      <t>コウジ</t>
    </rPh>
    <rPh sb="81" eb="84">
      <t>ヒツヨウセイ</t>
    </rPh>
    <rPh sb="85" eb="86">
      <t>ヒク</t>
    </rPh>
    <rPh sb="90" eb="92">
      <t>ショリ</t>
    </rPh>
    <rPh sb="92" eb="93">
      <t>ジョウ</t>
    </rPh>
    <rPh sb="99" eb="101">
      <t>コウナン</t>
    </rPh>
    <rPh sb="101" eb="103">
      <t>ジョウカ</t>
    </rPh>
    <rPh sb="111" eb="113">
      <t>ケンチク</t>
    </rPh>
    <rPh sb="113" eb="114">
      <t>ゴ</t>
    </rPh>
    <rPh sb="116" eb="117">
      <t>ネン</t>
    </rPh>
    <rPh sb="117" eb="119">
      <t>イジョウ</t>
    </rPh>
    <rPh sb="120" eb="122">
      <t>ケイカ</t>
    </rPh>
    <rPh sb="124" eb="126">
      <t>シセツ</t>
    </rPh>
    <rPh sb="127" eb="129">
      <t>ケイネン</t>
    </rPh>
    <rPh sb="129" eb="131">
      <t>レッカ</t>
    </rPh>
    <rPh sb="132" eb="134">
      <t>セツビ</t>
    </rPh>
    <rPh sb="135" eb="137">
      <t>キノウ</t>
    </rPh>
    <rPh sb="137" eb="139">
      <t>テイカ</t>
    </rPh>
    <rPh sb="140" eb="141">
      <t>ショウ</t>
    </rPh>
    <rPh sb="150" eb="152">
      <t>ヘイセイ</t>
    </rPh>
    <rPh sb="154" eb="156">
      <t>ネンド</t>
    </rPh>
    <rPh sb="158" eb="159">
      <t>チョウ</t>
    </rPh>
    <rPh sb="159" eb="162">
      <t>ジュミョウカ</t>
    </rPh>
    <rPh sb="162" eb="164">
      <t>ジギョウ</t>
    </rPh>
    <rPh sb="165" eb="167">
      <t>ジッシ</t>
    </rPh>
    <rPh sb="168" eb="170">
      <t>ヘイセイ</t>
    </rPh>
    <rPh sb="172" eb="174">
      <t>ネンド</t>
    </rPh>
    <rPh sb="175" eb="177">
      <t>カンリョウ</t>
    </rPh>
    <rPh sb="182" eb="184">
      <t>ウスイ</t>
    </rPh>
    <rPh sb="187" eb="188">
      <t>ジョウ</t>
    </rPh>
    <rPh sb="188" eb="189">
      <t>オヨ</t>
    </rPh>
    <rPh sb="190" eb="191">
      <t>コウ</t>
    </rPh>
    <rPh sb="191" eb="192">
      <t>ホク</t>
    </rPh>
    <rPh sb="192" eb="194">
      <t>ジョウカ</t>
    </rPh>
    <rPh sb="204" eb="206">
      <t>キカイ</t>
    </rPh>
    <rPh sb="207" eb="209">
      <t>デンキ</t>
    </rPh>
    <rPh sb="209" eb="211">
      <t>セツビ</t>
    </rPh>
    <rPh sb="212" eb="214">
      <t>タイヨウ</t>
    </rPh>
    <rPh sb="214" eb="216">
      <t>ネンスウ</t>
    </rPh>
    <rPh sb="217" eb="219">
      <t>トウライ</t>
    </rPh>
    <rPh sb="224" eb="225">
      <t>オオ</t>
    </rPh>
    <rPh sb="235" eb="237">
      <t>ケイカク</t>
    </rPh>
    <rPh sb="237" eb="238">
      <t>テキ</t>
    </rPh>
    <rPh sb="239" eb="241">
      <t>コウシン</t>
    </rPh>
    <rPh sb="242" eb="244">
      <t>ヒツヨウ</t>
    </rPh>
    <rPh sb="250" eb="252">
      <t>コンゴ</t>
    </rPh>
    <rPh sb="253" eb="256">
      <t>ジゾクテキ</t>
    </rPh>
    <rPh sb="257" eb="260">
      <t>ゲスイドウ</t>
    </rPh>
    <rPh sb="265" eb="267">
      <t>テイキョウ</t>
    </rPh>
    <rPh sb="282" eb="284">
      <t>ケイカク</t>
    </rPh>
    <rPh sb="285" eb="286">
      <t>モト</t>
    </rPh>
    <rPh sb="291" eb="293">
      <t>ヒョウカ</t>
    </rPh>
    <rPh sb="294" eb="295">
      <t>モト</t>
    </rPh>
    <rPh sb="298" eb="300">
      <t>カイチク</t>
    </rPh>
    <rPh sb="300" eb="302">
      <t>コウシン</t>
    </rPh>
    <rPh sb="302" eb="304">
      <t>ケイカク</t>
    </rPh>
    <rPh sb="308" eb="311">
      <t>ジギョウヒ</t>
    </rPh>
    <rPh sb="312" eb="314">
      <t>サクゲン</t>
    </rPh>
    <rPh sb="315" eb="318">
      <t>チョウキテキ</t>
    </rPh>
    <rPh sb="319" eb="321">
      <t>ヒヨウ</t>
    </rPh>
    <rPh sb="322" eb="325">
      <t>ヘイジュンカ</t>
    </rPh>
    <rPh sb="325" eb="326">
      <t>オヨ</t>
    </rPh>
    <rPh sb="327" eb="330">
      <t>コウリツテキ</t>
    </rPh>
    <rPh sb="331" eb="333">
      <t>イジ</t>
    </rPh>
    <rPh sb="333" eb="335">
      <t>カンリ</t>
    </rPh>
    <rPh sb="336" eb="338">
      <t>ヒツヨウ</t>
    </rPh>
    <phoneticPr fontId="4"/>
  </si>
  <si>
    <t>　令和２年度より地方公営企業法を適用し公営企業会計へ移行している。
　当市の公共下水道の整備率は、令和5年度末現在で74.8％であり、現在も面整備の早期概成を図っているところである。
　①経常収支比率は100％を上回り、費用を収益で賄えている状況であるが、一般会計からの繰入金に依存しているため、適正な使用料単価による使用料収入の確保、効率的な維持管理による経費削減が必要である。
　③流動比率は類似団体と比べほぼ同水準となっているが100％に満たない状況である。これは、現在も未普及地域に対し面整備を図っており、企業債償還額が多額となっているためである。
　④企業債残高対事業規模比率は、類似団体と比べ極めて高い状況であるが、企業債残高のピークが面整備概成の時期と見込んでおり、以降は接続人口の増加に伴う事業収益の増加により、徐々に低下することが見込まれる。
　⑥汚水処理原価は、会計年度毎の実施事業により増減はあるものの、今年度は、前年度と同水準となっている。類似団体と比べ高くなっており、効率的な維持管理によるコスト削減を行う必要がある。
　⑤経費回収率については、前年度と同水準となっている。類似団体と比べても低く、使用料の適正な水準への見直し及びコスト削減により改善を図る必要がある。
　⑦施設利用率、⑧水洗化率については、類似団体平均値と比べ低くなっているものの、今後面整備の進捗及び接続促進による接続人口の増加により、改善することが見込まれる。</t>
    <rPh sb="1" eb="3">
      <t>レイワ</t>
    </rPh>
    <rPh sb="4" eb="6">
      <t>ネンド</t>
    </rPh>
    <rPh sb="8" eb="10">
      <t>チホウ</t>
    </rPh>
    <rPh sb="10" eb="12">
      <t>コウエイ</t>
    </rPh>
    <rPh sb="12" eb="14">
      <t>キギョウ</t>
    </rPh>
    <rPh sb="14" eb="15">
      <t>ホウ</t>
    </rPh>
    <rPh sb="16" eb="18">
      <t>テキヨウ</t>
    </rPh>
    <rPh sb="19" eb="21">
      <t>コウエイ</t>
    </rPh>
    <rPh sb="21" eb="23">
      <t>キギョウ</t>
    </rPh>
    <rPh sb="23" eb="25">
      <t>カイケイ</t>
    </rPh>
    <rPh sb="26" eb="28">
      <t>イコウ</t>
    </rPh>
    <rPh sb="35" eb="37">
      <t>トウシ</t>
    </rPh>
    <rPh sb="38" eb="40">
      <t>コウキョウ</t>
    </rPh>
    <rPh sb="40" eb="43">
      <t>ゲスイドウ</t>
    </rPh>
    <rPh sb="44" eb="46">
      <t>セイビ</t>
    </rPh>
    <rPh sb="46" eb="47">
      <t>リツ</t>
    </rPh>
    <rPh sb="49" eb="51">
      <t>レイワ</t>
    </rPh>
    <rPh sb="52" eb="54">
      <t>ネンド</t>
    </rPh>
    <rPh sb="54" eb="55">
      <t>マツ</t>
    </rPh>
    <rPh sb="55" eb="57">
      <t>ゲンザイ</t>
    </rPh>
    <rPh sb="67" eb="69">
      <t>ゲンザイ</t>
    </rPh>
    <rPh sb="70" eb="71">
      <t>メン</t>
    </rPh>
    <rPh sb="71" eb="73">
      <t>セイビ</t>
    </rPh>
    <rPh sb="79" eb="80">
      <t>ハカ</t>
    </rPh>
    <rPh sb="94" eb="96">
      <t>ケイジョウ</t>
    </rPh>
    <rPh sb="96" eb="98">
      <t>シュウシ</t>
    </rPh>
    <rPh sb="98" eb="100">
      <t>ヒリツ</t>
    </rPh>
    <rPh sb="106" eb="108">
      <t>ウワマワ</t>
    </rPh>
    <rPh sb="110" eb="112">
      <t>ヒヨウ</t>
    </rPh>
    <rPh sb="113" eb="115">
      <t>シュウエキ</t>
    </rPh>
    <rPh sb="116" eb="117">
      <t>マカナ</t>
    </rPh>
    <rPh sb="121" eb="123">
      <t>ジョウキョウ</t>
    </rPh>
    <rPh sb="128" eb="130">
      <t>イッパン</t>
    </rPh>
    <rPh sb="130" eb="132">
      <t>カイケイ</t>
    </rPh>
    <rPh sb="135" eb="137">
      <t>クリイレ</t>
    </rPh>
    <rPh sb="137" eb="138">
      <t>キン</t>
    </rPh>
    <rPh sb="139" eb="141">
      <t>イゾン</t>
    </rPh>
    <rPh sb="148" eb="150">
      <t>テキセイ</t>
    </rPh>
    <rPh sb="151" eb="154">
      <t>シヨウリョウ</t>
    </rPh>
    <rPh sb="154" eb="156">
      <t>タンカ</t>
    </rPh>
    <rPh sb="159" eb="162">
      <t>シヨウリョウ</t>
    </rPh>
    <rPh sb="162" eb="164">
      <t>シュウニュウ</t>
    </rPh>
    <rPh sb="165" eb="167">
      <t>カクホ</t>
    </rPh>
    <rPh sb="168" eb="171">
      <t>コウリツテキ</t>
    </rPh>
    <rPh sb="172" eb="174">
      <t>イジ</t>
    </rPh>
    <rPh sb="174" eb="176">
      <t>カンリ</t>
    </rPh>
    <rPh sb="179" eb="181">
      <t>ケイヒ</t>
    </rPh>
    <rPh sb="181" eb="183">
      <t>サクゲン</t>
    </rPh>
    <rPh sb="184" eb="186">
      <t>ヒツヨウ</t>
    </rPh>
    <rPh sb="193" eb="195">
      <t>リュウドウ</t>
    </rPh>
    <rPh sb="195" eb="197">
      <t>ヒリツ</t>
    </rPh>
    <rPh sb="198" eb="200">
      <t>ルイジ</t>
    </rPh>
    <rPh sb="200" eb="202">
      <t>ダンタイ</t>
    </rPh>
    <rPh sb="203" eb="204">
      <t>クラ</t>
    </rPh>
    <rPh sb="207" eb="208">
      <t>ドウ</t>
    </rPh>
    <rPh sb="222" eb="223">
      <t>ミ</t>
    </rPh>
    <rPh sb="226" eb="228">
      <t>ジョウキョウ</t>
    </rPh>
    <rPh sb="236" eb="238">
      <t>ゲンザイ</t>
    </rPh>
    <rPh sb="239" eb="242">
      <t>ミフキュウ</t>
    </rPh>
    <rPh sb="242" eb="244">
      <t>チイキ</t>
    </rPh>
    <rPh sb="245" eb="246">
      <t>タイ</t>
    </rPh>
    <rPh sb="247" eb="248">
      <t>メン</t>
    </rPh>
    <rPh sb="248" eb="250">
      <t>セイビ</t>
    </rPh>
    <rPh sb="251" eb="252">
      <t>ハカ</t>
    </rPh>
    <rPh sb="259" eb="260">
      <t>サイ</t>
    </rPh>
    <rPh sb="260" eb="262">
      <t>ショウカン</t>
    </rPh>
    <rPh sb="262" eb="263">
      <t>ガク</t>
    </rPh>
    <rPh sb="264" eb="266">
      <t>タガク</t>
    </rPh>
    <rPh sb="281" eb="283">
      <t>キギョウ</t>
    </rPh>
    <rPh sb="283" eb="284">
      <t>サイ</t>
    </rPh>
    <rPh sb="284" eb="286">
      <t>ザンダカ</t>
    </rPh>
    <rPh sb="286" eb="287">
      <t>タイ</t>
    </rPh>
    <rPh sb="287" eb="289">
      <t>ジギョウ</t>
    </rPh>
    <rPh sb="289" eb="291">
      <t>キボ</t>
    </rPh>
    <rPh sb="291" eb="293">
      <t>ヒリツ</t>
    </rPh>
    <rPh sb="295" eb="297">
      <t>ルイジ</t>
    </rPh>
    <rPh sb="297" eb="299">
      <t>ダンタイ</t>
    </rPh>
    <rPh sb="300" eb="301">
      <t>クラ</t>
    </rPh>
    <rPh sb="302" eb="303">
      <t>キワ</t>
    </rPh>
    <rPh sb="305" eb="306">
      <t>タカ</t>
    </rPh>
    <rPh sb="307" eb="309">
      <t>ジョウキョウ</t>
    </rPh>
    <rPh sb="314" eb="316">
      <t>キギョウ</t>
    </rPh>
    <rPh sb="316" eb="317">
      <t>サイ</t>
    </rPh>
    <rPh sb="317" eb="319">
      <t>ザンダカ</t>
    </rPh>
    <rPh sb="324" eb="325">
      <t>メン</t>
    </rPh>
    <rPh sb="325" eb="327">
      <t>セイビ</t>
    </rPh>
    <rPh sb="327" eb="329">
      <t>ガイセイ</t>
    </rPh>
    <rPh sb="330" eb="332">
      <t>ジキ</t>
    </rPh>
    <rPh sb="333" eb="335">
      <t>ミコ</t>
    </rPh>
    <rPh sb="340" eb="342">
      <t>イコウ</t>
    </rPh>
    <rPh sb="351" eb="352">
      <t>トモナ</t>
    </rPh>
    <rPh sb="353" eb="355">
      <t>ジギョウ</t>
    </rPh>
    <rPh sb="355" eb="357">
      <t>シュウエキ</t>
    </rPh>
    <rPh sb="358" eb="360">
      <t>ゾウカ</t>
    </rPh>
    <rPh sb="364" eb="366">
      <t>ジョジョ</t>
    </rPh>
    <rPh sb="367" eb="369">
      <t>テイカ</t>
    </rPh>
    <rPh sb="374" eb="376">
      <t>ミコ</t>
    </rPh>
    <rPh sb="418" eb="421">
      <t>ゼンネンド</t>
    </rPh>
    <rPh sb="422" eb="425">
      <t>ドウスイジュン</t>
    </rPh>
    <rPh sb="432" eb="434">
      <t>ルイジ</t>
    </rPh>
    <rPh sb="434" eb="436">
      <t>ダンタイ</t>
    </rPh>
    <rPh sb="447" eb="450">
      <t>コウリツテキ</t>
    </rPh>
    <rPh sb="451" eb="453">
      <t>イジ</t>
    </rPh>
    <rPh sb="453" eb="455">
      <t>カンリ</t>
    </rPh>
    <rPh sb="461" eb="463">
      <t>サクゲン</t>
    </rPh>
    <rPh sb="475" eb="477">
      <t>ケイヒ</t>
    </rPh>
    <rPh sb="477" eb="479">
      <t>カイシュウ</t>
    </rPh>
    <rPh sb="479" eb="480">
      <t>リツ</t>
    </rPh>
    <rPh sb="486" eb="487">
      <t>ゼン</t>
    </rPh>
    <rPh sb="500" eb="502">
      <t>ルイジ</t>
    </rPh>
    <rPh sb="502" eb="504">
      <t>ダンタイ</t>
    </rPh>
    <rPh sb="505" eb="506">
      <t>クラ</t>
    </rPh>
    <rPh sb="509" eb="510">
      <t>ヒク</t>
    </rPh>
    <rPh sb="512" eb="515">
      <t>シヨウリョウ</t>
    </rPh>
    <rPh sb="516" eb="518">
      <t>テキセイ</t>
    </rPh>
    <rPh sb="519" eb="521">
      <t>スイジュン</t>
    </rPh>
    <rPh sb="523" eb="525">
      <t>ミナオ</t>
    </rPh>
    <rPh sb="526" eb="527">
      <t>オヨ</t>
    </rPh>
    <rPh sb="531" eb="533">
      <t>サクゲン</t>
    </rPh>
    <rPh sb="536" eb="538">
      <t>カイゼン</t>
    </rPh>
    <rPh sb="539" eb="540">
      <t>ハカ</t>
    </rPh>
    <rPh sb="541" eb="543">
      <t>ヒツヨウ</t>
    </rPh>
    <rPh sb="550" eb="552">
      <t>シセツ</t>
    </rPh>
    <rPh sb="552" eb="554">
      <t>リヨウ</t>
    </rPh>
    <rPh sb="554" eb="555">
      <t>リツ</t>
    </rPh>
    <rPh sb="557" eb="560">
      <t>スイセンカ</t>
    </rPh>
    <rPh sb="560" eb="561">
      <t>リツ</t>
    </rPh>
    <rPh sb="567" eb="569">
      <t>ルイジ</t>
    </rPh>
    <rPh sb="569" eb="571">
      <t>ダンタイ</t>
    </rPh>
    <rPh sb="571" eb="573">
      <t>ヘイキン</t>
    </rPh>
    <rPh sb="573" eb="574">
      <t>チ</t>
    </rPh>
    <rPh sb="575" eb="576">
      <t>クラ</t>
    </rPh>
    <rPh sb="577" eb="578">
      <t>ヒク</t>
    </rPh>
    <rPh sb="588" eb="590">
      <t>コンゴ</t>
    </rPh>
    <rPh sb="590" eb="591">
      <t>メン</t>
    </rPh>
    <rPh sb="591" eb="593">
      <t>セイビ</t>
    </rPh>
    <rPh sb="594" eb="596">
      <t>シンチョク</t>
    </rPh>
    <rPh sb="596" eb="597">
      <t>オヨ</t>
    </rPh>
    <rPh sb="598" eb="600">
      <t>セツゾク</t>
    </rPh>
    <rPh sb="600" eb="602">
      <t>ソクシン</t>
    </rPh>
    <rPh sb="605" eb="607">
      <t>セツゾク</t>
    </rPh>
    <rPh sb="607" eb="609">
      <t>ジンコウ</t>
    </rPh>
    <rPh sb="610" eb="612">
      <t>ゾウカ</t>
    </rPh>
    <rPh sb="616" eb="618">
      <t>カイゼン</t>
    </rPh>
    <rPh sb="623" eb="625">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</si>
</sst>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B11-46FB-ACAE-F53B4F3A84F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6B11-46FB-ACAE-F53B4F3A84F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37.869999999999997</c:v>
                </c:pt>
                <c:pt idx="2">
                  <c:v>38.08</c:v>
                </c:pt>
                <c:pt idx="3">
                  <c:v>38.04</c:v>
                </c:pt>
                <c:pt idx="4">
                  <c:v>37.71</c:v>
                </c:pt>
              </c:numCache>
            </c:numRef>
          </c:val>
          <c:extLst>
            <c:ext xmlns:c16="http://schemas.microsoft.com/office/drawing/2014/chart" uri="{C3380CC4-5D6E-409C-BE32-E72D297353CC}">
              <c16:uniqueId val="{00000000-ADC7-4307-9297-9D1515FB913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50.53</c:v>
                </c:pt>
                <c:pt idx="2">
                  <c:v>51.42</c:v>
                </c:pt>
                <c:pt idx="3">
                  <c:v>48.95</c:v>
                </c:pt>
                <c:pt idx="4">
                  <c:v>49.28</c:v>
                </c:pt>
              </c:numCache>
            </c:numRef>
          </c:val>
          <c:smooth val="0"/>
          <c:extLst>
            <c:ext xmlns:c16="http://schemas.microsoft.com/office/drawing/2014/chart" uri="{C3380CC4-5D6E-409C-BE32-E72D297353CC}">
              <c16:uniqueId val="{00000001-ADC7-4307-9297-9D1515FB913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63.82</c:v>
                </c:pt>
                <c:pt idx="2">
                  <c:v>63.27</c:v>
                </c:pt>
                <c:pt idx="3">
                  <c:v>62.11</c:v>
                </c:pt>
                <c:pt idx="4">
                  <c:v>60.42</c:v>
                </c:pt>
              </c:numCache>
            </c:numRef>
          </c:val>
          <c:extLst>
            <c:ext xmlns:c16="http://schemas.microsoft.com/office/drawing/2014/chart" uri="{C3380CC4-5D6E-409C-BE32-E72D297353CC}">
              <c16:uniqueId val="{00000000-0C90-4DB1-BC0F-BBE99CEA07B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82.08</c:v>
                </c:pt>
                <c:pt idx="2">
                  <c:v>81.34</c:v>
                </c:pt>
                <c:pt idx="3">
                  <c:v>81.14</c:v>
                </c:pt>
                <c:pt idx="4">
                  <c:v>79.7</c:v>
                </c:pt>
              </c:numCache>
            </c:numRef>
          </c:val>
          <c:smooth val="0"/>
          <c:extLst>
            <c:ext xmlns:c16="http://schemas.microsoft.com/office/drawing/2014/chart" uri="{C3380CC4-5D6E-409C-BE32-E72D297353CC}">
              <c16:uniqueId val="{00000001-0C90-4DB1-BC0F-BBE99CEA07B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100.01</c:v>
                </c:pt>
                <c:pt idx="2">
                  <c:v>100</c:v>
                </c:pt>
                <c:pt idx="3">
                  <c:v>100.23</c:v>
                </c:pt>
                <c:pt idx="4">
                  <c:v>100.01</c:v>
                </c:pt>
              </c:numCache>
            </c:numRef>
          </c:val>
          <c:extLst>
            <c:ext xmlns:c16="http://schemas.microsoft.com/office/drawing/2014/chart" uri="{C3380CC4-5D6E-409C-BE32-E72D297353CC}">
              <c16:uniqueId val="{00000000-F60C-4630-94FF-DC10E819D9B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107.08</c:v>
                </c:pt>
                <c:pt idx="3">
                  <c:v>106.08</c:v>
                </c:pt>
                <c:pt idx="4">
                  <c:v>106.87</c:v>
                </c:pt>
              </c:numCache>
            </c:numRef>
          </c:val>
          <c:smooth val="0"/>
          <c:extLst>
            <c:ext xmlns:c16="http://schemas.microsoft.com/office/drawing/2014/chart" uri="{C3380CC4-5D6E-409C-BE32-E72D297353CC}">
              <c16:uniqueId val="{00000001-F60C-4630-94FF-DC10E819D9B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3.37</c:v>
                </c:pt>
                <c:pt idx="2">
                  <c:v>6.6</c:v>
                </c:pt>
                <c:pt idx="3">
                  <c:v>9.52</c:v>
                </c:pt>
                <c:pt idx="4">
                  <c:v>12.42</c:v>
                </c:pt>
              </c:numCache>
            </c:numRef>
          </c:val>
          <c:extLst>
            <c:ext xmlns:c16="http://schemas.microsoft.com/office/drawing/2014/chart" uri="{C3380CC4-5D6E-409C-BE32-E72D297353CC}">
              <c16:uniqueId val="{00000000-F205-4221-9B16-0E53B787995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12.7</c:v>
                </c:pt>
                <c:pt idx="2">
                  <c:v>14.65</c:v>
                </c:pt>
                <c:pt idx="3">
                  <c:v>16.11</c:v>
                </c:pt>
                <c:pt idx="4">
                  <c:v>17.05</c:v>
                </c:pt>
              </c:numCache>
            </c:numRef>
          </c:val>
          <c:smooth val="0"/>
          <c:extLst>
            <c:ext xmlns:c16="http://schemas.microsoft.com/office/drawing/2014/chart" uri="{C3380CC4-5D6E-409C-BE32-E72D297353CC}">
              <c16:uniqueId val="{00000001-F205-4221-9B16-0E53B787995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F23-4A4F-ADBC-E0C5B38BB65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c:v>
                </c:pt>
                <c:pt idx="3" formatCode="#,##0.00;&quot;△&quot;#,##0.00;&quot;-&quot;">
                  <c:v>0.17</c:v>
                </c:pt>
                <c:pt idx="4" formatCode="#,##0.00;&quot;△&quot;#,##0.00;&quot;-&quot;">
                  <c:v>0.22</c:v>
                </c:pt>
              </c:numCache>
            </c:numRef>
          </c:val>
          <c:smooth val="0"/>
          <c:extLst>
            <c:ext xmlns:c16="http://schemas.microsoft.com/office/drawing/2014/chart" uri="{C3380CC4-5D6E-409C-BE32-E72D297353CC}">
              <c16:uniqueId val="{00000001-2F23-4A4F-ADBC-E0C5B38BB65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479-4BAB-B017-2AB3E031197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43.71</c:v>
                </c:pt>
                <c:pt idx="2">
                  <c:v>45.94</c:v>
                </c:pt>
                <c:pt idx="3">
                  <c:v>29.34</c:v>
                </c:pt>
                <c:pt idx="4">
                  <c:v>21.73</c:v>
                </c:pt>
              </c:numCache>
            </c:numRef>
          </c:val>
          <c:smooth val="0"/>
          <c:extLst>
            <c:ext xmlns:c16="http://schemas.microsoft.com/office/drawing/2014/chart" uri="{C3380CC4-5D6E-409C-BE32-E72D297353CC}">
              <c16:uniqueId val="{00000001-3479-4BAB-B017-2AB3E031197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33.700000000000003</c:v>
                </c:pt>
                <c:pt idx="2">
                  <c:v>46.46</c:v>
                </c:pt>
                <c:pt idx="3">
                  <c:v>50.13</c:v>
                </c:pt>
                <c:pt idx="4">
                  <c:v>57.11</c:v>
                </c:pt>
              </c:numCache>
            </c:numRef>
          </c:val>
          <c:extLst>
            <c:ext xmlns:c16="http://schemas.microsoft.com/office/drawing/2014/chart" uri="{C3380CC4-5D6E-409C-BE32-E72D297353CC}">
              <c16:uniqueId val="{00000000-ECBC-4FF7-B43B-597679A3F63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40.67</c:v>
                </c:pt>
                <c:pt idx="2">
                  <c:v>47.7</c:v>
                </c:pt>
                <c:pt idx="3">
                  <c:v>50.59</c:v>
                </c:pt>
                <c:pt idx="4">
                  <c:v>62.37</c:v>
                </c:pt>
              </c:numCache>
            </c:numRef>
          </c:val>
          <c:smooth val="0"/>
          <c:extLst>
            <c:ext xmlns:c16="http://schemas.microsoft.com/office/drawing/2014/chart" uri="{C3380CC4-5D6E-409C-BE32-E72D297353CC}">
              <c16:uniqueId val="{00000001-ECBC-4FF7-B43B-597679A3F63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3241.17</c:v>
                </c:pt>
                <c:pt idx="2">
                  <c:v>3132.91</c:v>
                </c:pt>
                <c:pt idx="3">
                  <c:v>3115.76</c:v>
                </c:pt>
                <c:pt idx="4">
                  <c:v>2969.47</c:v>
                </c:pt>
              </c:numCache>
            </c:numRef>
          </c:val>
          <c:extLst>
            <c:ext xmlns:c16="http://schemas.microsoft.com/office/drawing/2014/chart" uri="{C3380CC4-5D6E-409C-BE32-E72D297353CC}">
              <c16:uniqueId val="{00000000-958F-430E-AD77-C23AF0D0048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1050.51</c:v>
                </c:pt>
                <c:pt idx="2">
                  <c:v>1102.01</c:v>
                </c:pt>
                <c:pt idx="3">
                  <c:v>987.36</c:v>
                </c:pt>
                <c:pt idx="4">
                  <c:v>1042.77</c:v>
                </c:pt>
              </c:numCache>
            </c:numRef>
          </c:val>
          <c:smooth val="0"/>
          <c:extLst>
            <c:ext xmlns:c16="http://schemas.microsoft.com/office/drawing/2014/chart" uri="{C3380CC4-5D6E-409C-BE32-E72D297353CC}">
              <c16:uniqueId val="{00000001-958F-430E-AD77-C23AF0D0048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70.459999999999994</c:v>
                </c:pt>
                <c:pt idx="2">
                  <c:v>56.43</c:v>
                </c:pt>
                <c:pt idx="3">
                  <c:v>52.6</c:v>
                </c:pt>
                <c:pt idx="4">
                  <c:v>53.19</c:v>
                </c:pt>
              </c:numCache>
            </c:numRef>
          </c:val>
          <c:extLst>
            <c:ext xmlns:c16="http://schemas.microsoft.com/office/drawing/2014/chart" uri="{C3380CC4-5D6E-409C-BE32-E72D297353CC}">
              <c16:uniqueId val="{00000000-740C-4E50-9827-E5C2057FB85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82.65</c:v>
                </c:pt>
                <c:pt idx="2">
                  <c:v>82.55</c:v>
                </c:pt>
                <c:pt idx="3">
                  <c:v>83.55</c:v>
                </c:pt>
                <c:pt idx="4">
                  <c:v>84.48</c:v>
                </c:pt>
              </c:numCache>
            </c:numRef>
          </c:val>
          <c:smooth val="0"/>
          <c:extLst>
            <c:ext xmlns:c16="http://schemas.microsoft.com/office/drawing/2014/chart" uri="{C3380CC4-5D6E-409C-BE32-E72D297353CC}">
              <c16:uniqueId val="{00000001-740C-4E50-9827-E5C2057FB85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188.35</c:v>
                </c:pt>
                <c:pt idx="2">
                  <c:v>235.12</c:v>
                </c:pt>
                <c:pt idx="3">
                  <c:v>251.68</c:v>
                </c:pt>
                <c:pt idx="4">
                  <c:v>249.62</c:v>
                </c:pt>
              </c:numCache>
            </c:numRef>
          </c:val>
          <c:extLst>
            <c:ext xmlns:c16="http://schemas.microsoft.com/office/drawing/2014/chart" uri="{C3380CC4-5D6E-409C-BE32-E72D297353CC}">
              <c16:uniqueId val="{00000000-7F10-484B-9ADC-8A12110E602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186.3</c:v>
                </c:pt>
                <c:pt idx="2">
                  <c:v>188.38</c:v>
                </c:pt>
                <c:pt idx="3">
                  <c:v>185.98</c:v>
                </c:pt>
                <c:pt idx="4">
                  <c:v>187.11</c:v>
                </c:pt>
              </c:numCache>
            </c:numRef>
          </c:val>
          <c:smooth val="0"/>
          <c:extLst>
            <c:ext xmlns:c16="http://schemas.microsoft.com/office/drawing/2014/chart" uri="{C3380CC4-5D6E-409C-BE32-E72D297353CC}">
              <c16:uniqueId val="{00000001-7F10-484B-9ADC-8A12110E602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愛媛県　大洲市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Cc2</v>
      </c>
      <c r="X8" s="64"/>
      <c r="Y8" s="64"/>
      <c r="Z8" s="64"/>
      <c r="AA8" s="64"/>
      <c r="AB8" s="64"/>
      <c r="AC8" s="64"/>
      <c r="AD8" s="65" t="str">
        <f>データ!$M$6</f>
        <v>非設置</v>
      </c>
      <c r="AE8" s="65"/>
      <c r="AF8" s="65"/>
      <c r="AG8" s="65"/>
      <c r="AH8" s="65"/>
      <c r="AI8" s="65"/>
      <c r="AJ8" s="65"/>
      <c r="AK8" s="3"/>
      <c r="AL8" s="44">
        <f>データ!S6</f>
        <v>39867</v>
      </c>
      <c r="AM8" s="44"/>
      <c r="AN8" s="44"/>
      <c r="AO8" s="44"/>
      <c r="AP8" s="44"/>
      <c r="AQ8" s="44"/>
      <c r="AR8" s="44"/>
      <c r="AS8" s="44"/>
      <c r="AT8" s="45">
        <f>データ!T6</f>
        <v>432.12</v>
      </c>
      <c r="AU8" s="45"/>
      <c r="AV8" s="45"/>
      <c r="AW8" s="45"/>
      <c r="AX8" s="45"/>
      <c r="AY8" s="45"/>
      <c r="AZ8" s="45"/>
      <c r="BA8" s="45"/>
      <c r="BB8" s="45">
        <f>データ!U6</f>
        <v>92.26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50.33</v>
      </c>
      <c r="J10" s="45"/>
      <c r="K10" s="45"/>
      <c r="L10" s="45"/>
      <c r="M10" s="45"/>
      <c r="N10" s="45"/>
      <c r="O10" s="45"/>
      <c r="P10" s="45">
        <f>データ!P6</f>
        <v>21.88</v>
      </c>
      <c r="Q10" s="45"/>
      <c r="R10" s="45"/>
      <c r="S10" s="45"/>
      <c r="T10" s="45"/>
      <c r="U10" s="45"/>
      <c r="V10" s="45"/>
      <c r="W10" s="45">
        <f>データ!Q6</f>
        <v>101.38</v>
      </c>
      <c r="X10" s="45"/>
      <c r="Y10" s="45"/>
      <c r="Z10" s="45"/>
      <c r="AA10" s="45"/>
      <c r="AB10" s="45"/>
      <c r="AC10" s="45"/>
      <c r="AD10" s="44">
        <f>データ!R6</f>
        <v>2662</v>
      </c>
      <c r="AE10" s="44"/>
      <c r="AF10" s="44"/>
      <c r="AG10" s="44"/>
      <c r="AH10" s="44"/>
      <c r="AI10" s="44"/>
      <c r="AJ10" s="44"/>
      <c r="AK10" s="2"/>
      <c r="AL10" s="44">
        <f>データ!V6</f>
        <v>8650</v>
      </c>
      <c r="AM10" s="44"/>
      <c r="AN10" s="44"/>
      <c r="AO10" s="44"/>
      <c r="AP10" s="44"/>
      <c r="AQ10" s="44"/>
      <c r="AR10" s="44"/>
      <c r="AS10" s="44"/>
      <c r="AT10" s="45">
        <f>データ!W6</f>
        <v>2.5099999999999998</v>
      </c>
      <c r="AU10" s="45"/>
      <c r="AV10" s="45"/>
      <c r="AW10" s="45"/>
      <c r="AX10" s="45"/>
      <c r="AY10" s="45"/>
      <c r="AZ10" s="45"/>
      <c r="BA10" s="45"/>
      <c r="BB10" s="45">
        <f>データ!X6</f>
        <v>3446.22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1+9Ul6FbRst6jKjEN/eR6DldWmGUGYBf7oLfklFiLEsCSXw9CtgV7cOAXqz8NLOKsgItcecAamaa+TX/gGWR+Q==" saltValue="5EfV/KbKAQFJyrcV6tv/s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382078</v>
      </c>
      <c r="D6" s="19">
        <f t="shared" si="3"/>
        <v>46</v>
      </c>
      <c r="E6" s="19">
        <f t="shared" si="3"/>
        <v>17</v>
      </c>
      <c r="F6" s="19">
        <f t="shared" si="3"/>
        <v>1</v>
      </c>
      <c r="G6" s="19">
        <f t="shared" si="3"/>
        <v>0</v>
      </c>
      <c r="H6" s="19" t="str">
        <f t="shared" si="3"/>
        <v>愛媛県　大洲市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50.33</v>
      </c>
      <c r="P6" s="20">
        <f t="shared" si="3"/>
        <v>21.88</v>
      </c>
      <c r="Q6" s="20">
        <f t="shared" si="3"/>
        <v>101.38</v>
      </c>
      <c r="R6" s="20">
        <f t="shared" si="3"/>
        <v>2662</v>
      </c>
      <c r="S6" s="20">
        <f t="shared" si="3"/>
        <v>39867</v>
      </c>
      <c r="T6" s="20">
        <f t="shared" si="3"/>
        <v>432.12</v>
      </c>
      <c r="U6" s="20">
        <f t="shared" si="3"/>
        <v>92.26</v>
      </c>
      <c r="V6" s="20">
        <f t="shared" si="3"/>
        <v>8650</v>
      </c>
      <c r="W6" s="20">
        <f t="shared" si="3"/>
        <v>2.5099999999999998</v>
      </c>
      <c r="X6" s="20">
        <f t="shared" si="3"/>
        <v>3446.22</v>
      </c>
      <c r="Y6" s="21" t="str">
        <f>IF(Y7="",NA(),Y7)</f>
        <v>-</v>
      </c>
      <c r="Z6" s="21">
        <f t="shared" ref="Z6:AH6" si="4">IF(Z7="",NA(),Z7)</f>
        <v>100.01</v>
      </c>
      <c r="AA6" s="21">
        <f t="shared" si="4"/>
        <v>100</v>
      </c>
      <c r="AB6" s="21">
        <f t="shared" si="4"/>
        <v>100.23</v>
      </c>
      <c r="AC6" s="21">
        <f t="shared" si="4"/>
        <v>100.01</v>
      </c>
      <c r="AD6" s="21" t="str">
        <f t="shared" si="4"/>
        <v>-</v>
      </c>
      <c r="AE6" s="21">
        <f t="shared" si="4"/>
        <v>107.21</v>
      </c>
      <c r="AF6" s="21">
        <f t="shared" si="4"/>
        <v>107.08</v>
      </c>
      <c r="AG6" s="21">
        <f t="shared" si="4"/>
        <v>106.08</v>
      </c>
      <c r="AH6" s="21">
        <f t="shared" si="4"/>
        <v>106.87</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43.71</v>
      </c>
      <c r="AQ6" s="21">
        <f t="shared" si="5"/>
        <v>45.94</v>
      </c>
      <c r="AR6" s="21">
        <f t="shared" si="5"/>
        <v>29.34</v>
      </c>
      <c r="AS6" s="21">
        <f t="shared" si="5"/>
        <v>21.73</v>
      </c>
      <c r="AT6" s="20" t="str">
        <f>IF(AT7="","",IF(AT7="-","【-】","【"&amp;SUBSTITUTE(TEXT(AT7,"#,##0.00"),"-","△")&amp;"】"))</f>
        <v>【3.03】</v>
      </c>
      <c r="AU6" s="21" t="str">
        <f>IF(AU7="",NA(),AU7)</f>
        <v>-</v>
      </c>
      <c r="AV6" s="21">
        <f t="shared" ref="AV6:BD6" si="6">IF(AV7="",NA(),AV7)</f>
        <v>33.700000000000003</v>
      </c>
      <c r="AW6" s="21">
        <f t="shared" si="6"/>
        <v>46.46</v>
      </c>
      <c r="AX6" s="21">
        <f t="shared" si="6"/>
        <v>50.13</v>
      </c>
      <c r="AY6" s="21">
        <f t="shared" si="6"/>
        <v>57.11</v>
      </c>
      <c r="AZ6" s="21" t="str">
        <f t="shared" si="6"/>
        <v>-</v>
      </c>
      <c r="BA6" s="21">
        <f t="shared" si="6"/>
        <v>40.67</v>
      </c>
      <c r="BB6" s="21">
        <f t="shared" si="6"/>
        <v>47.7</v>
      </c>
      <c r="BC6" s="21">
        <f t="shared" si="6"/>
        <v>50.59</v>
      </c>
      <c r="BD6" s="21">
        <f t="shared" si="6"/>
        <v>62.37</v>
      </c>
      <c r="BE6" s="20" t="str">
        <f>IF(BE7="","",IF(BE7="-","【-】","【"&amp;SUBSTITUTE(TEXT(BE7,"#,##0.00"),"-","△")&amp;"】"))</f>
        <v>【78.43】</v>
      </c>
      <c r="BF6" s="21" t="str">
        <f>IF(BF7="",NA(),BF7)</f>
        <v>-</v>
      </c>
      <c r="BG6" s="21">
        <f t="shared" ref="BG6:BO6" si="7">IF(BG7="",NA(),BG7)</f>
        <v>3241.17</v>
      </c>
      <c r="BH6" s="21">
        <f t="shared" si="7"/>
        <v>3132.91</v>
      </c>
      <c r="BI6" s="21">
        <f t="shared" si="7"/>
        <v>3115.76</v>
      </c>
      <c r="BJ6" s="21">
        <f t="shared" si="7"/>
        <v>2969.47</v>
      </c>
      <c r="BK6" s="21" t="str">
        <f t="shared" si="7"/>
        <v>-</v>
      </c>
      <c r="BL6" s="21">
        <f t="shared" si="7"/>
        <v>1050.51</v>
      </c>
      <c r="BM6" s="21">
        <f t="shared" si="7"/>
        <v>1102.01</v>
      </c>
      <c r="BN6" s="21">
        <f t="shared" si="7"/>
        <v>987.36</v>
      </c>
      <c r="BO6" s="21">
        <f t="shared" si="7"/>
        <v>1042.77</v>
      </c>
      <c r="BP6" s="20" t="str">
        <f>IF(BP7="","",IF(BP7="-","【-】","【"&amp;SUBSTITUTE(TEXT(BP7,"#,##0.00"),"-","△")&amp;"】"))</f>
        <v>【630.82】</v>
      </c>
      <c r="BQ6" s="21" t="str">
        <f>IF(BQ7="",NA(),BQ7)</f>
        <v>-</v>
      </c>
      <c r="BR6" s="21">
        <f t="shared" ref="BR6:BZ6" si="8">IF(BR7="",NA(),BR7)</f>
        <v>70.459999999999994</v>
      </c>
      <c r="BS6" s="21">
        <f t="shared" si="8"/>
        <v>56.43</v>
      </c>
      <c r="BT6" s="21">
        <f t="shared" si="8"/>
        <v>52.6</v>
      </c>
      <c r="BU6" s="21">
        <f t="shared" si="8"/>
        <v>53.19</v>
      </c>
      <c r="BV6" s="21" t="str">
        <f t="shared" si="8"/>
        <v>-</v>
      </c>
      <c r="BW6" s="21">
        <f t="shared" si="8"/>
        <v>82.65</v>
      </c>
      <c r="BX6" s="21">
        <f t="shared" si="8"/>
        <v>82.55</v>
      </c>
      <c r="BY6" s="21">
        <f t="shared" si="8"/>
        <v>83.55</v>
      </c>
      <c r="BZ6" s="21">
        <f t="shared" si="8"/>
        <v>84.48</v>
      </c>
      <c r="CA6" s="20" t="str">
        <f>IF(CA7="","",IF(CA7="-","【-】","【"&amp;SUBSTITUTE(TEXT(CA7,"#,##0.00"),"-","△")&amp;"】"))</f>
        <v>【97.81】</v>
      </c>
      <c r="CB6" s="21" t="str">
        <f>IF(CB7="",NA(),CB7)</f>
        <v>-</v>
      </c>
      <c r="CC6" s="21">
        <f t="shared" ref="CC6:CK6" si="9">IF(CC7="",NA(),CC7)</f>
        <v>188.35</v>
      </c>
      <c r="CD6" s="21">
        <f t="shared" si="9"/>
        <v>235.12</v>
      </c>
      <c r="CE6" s="21">
        <f t="shared" si="9"/>
        <v>251.68</v>
      </c>
      <c r="CF6" s="21">
        <f t="shared" si="9"/>
        <v>249.62</v>
      </c>
      <c r="CG6" s="21" t="str">
        <f t="shared" si="9"/>
        <v>-</v>
      </c>
      <c r="CH6" s="21">
        <f t="shared" si="9"/>
        <v>186.3</v>
      </c>
      <c r="CI6" s="21">
        <f t="shared" si="9"/>
        <v>188.38</v>
      </c>
      <c r="CJ6" s="21">
        <f t="shared" si="9"/>
        <v>185.98</v>
      </c>
      <c r="CK6" s="21">
        <f t="shared" si="9"/>
        <v>187.11</v>
      </c>
      <c r="CL6" s="20" t="str">
        <f>IF(CL7="","",IF(CL7="-","【-】","【"&amp;SUBSTITUTE(TEXT(CL7,"#,##0.00"),"-","△")&amp;"】"))</f>
        <v>【138.75】</v>
      </c>
      <c r="CM6" s="21" t="str">
        <f>IF(CM7="",NA(),CM7)</f>
        <v>-</v>
      </c>
      <c r="CN6" s="21">
        <f t="shared" ref="CN6:CV6" si="10">IF(CN7="",NA(),CN7)</f>
        <v>37.869999999999997</v>
      </c>
      <c r="CO6" s="21">
        <f t="shared" si="10"/>
        <v>38.08</v>
      </c>
      <c r="CP6" s="21">
        <f t="shared" si="10"/>
        <v>38.04</v>
      </c>
      <c r="CQ6" s="21">
        <f t="shared" si="10"/>
        <v>37.71</v>
      </c>
      <c r="CR6" s="21" t="str">
        <f t="shared" si="10"/>
        <v>-</v>
      </c>
      <c r="CS6" s="21">
        <f t="shared" si="10"/>
        <v>50.53</v>
      </c>
      <c r="CT6" s="21">
        <f t="shared" si="10"/>
        <v>51.42</v>
      </c>
      <c r="CU6" s="21">
        <f t="shared" si="10"/>
        <v>48.95</v>
      </c>
      <c r="CV6" s="21">
        <f t="shared" si="10"/>
        <v>49.28</v>
      </c>
      <c r="CW6" s="20" t="str">
        <f>IF(CW7="","",IF(CW7="-","【-】","【"&amp;SUBSTITUTE(TEXT(CW7,"#,##0.00"),"-","△")&amp;"】"))</f>
        <v>【58.94】</v>
      </c>
      <c r="CX6" s="21" t="str">
        <f>IF(CX7="",NA(),CX7)</f>
        <v>-</v>
      </c>
      <c r="CY6" s="21">
        <f t="shared" ref="CY6:DG6" si="11">IF(CY7="",NA(),CY7)</f>
        <v>63.82</v>
      </c>
      <c r="CZ6" s="21">
        <f t="shared" si="11"/>
        <v>63.27</v>
      </c>
      <c r="DA6" s="21">
        <f t="shared" si="11"/>
        <v>62.11</v>
      </c>
      <c r="DB6" s="21">
        <f t="shared" si="11"/>
        <v>60.42</v>
      </c>
      <c r="DC6" s="21" t="str">
        <f t="shared" si="11"/>
        <v>-</v>
      </c>
      <c r="DD6" s="21">
        <f t="shared" si="11"/>
        <v>82.08</v>
      </c>
      <c r="DE6" s="21">
        <f t="shared" si="11"/>
        <v>81.34</v>
      </c>
      <c r="DF6" s="21">
        <f t="shared" si="11"/>
        <v>81.14</v>
      </c>
      <c r="DG6" s="21">
        <f t="shared" si="11"/>
        <v>79.7</v>
      </c>
      <c r="DH6" s="20" t="str">
        <f>IF(DH7="","",IF(DH7="-","【-】","【"&amp;SUBSTITUTE(TEXT(DH7,"#,##0.00"),"-","△")&amp;"】"))</f>
        <v>【95.91】</v>
      </c>
      <c r="DI6" s="21" t="str">
        <f>IF(DI7="",NA(),DI7)</f>
        <v>-</v>
      </c>
      <c r="DJ6" s="21">
        <f t="shared" ref="DJ6:DR6" si="12">IF(DJ7="",NA(),DJ7)</f>
        <v>3.37</v>
      </c>
      <c r="DK6" s="21">
        <f t="shared" si="12"/>
        <v>6.6</v>
      </c>
      <c r="DL6" s="21">
        <f t="shared" si="12"/>
        <v>9.52</v>
      </c>
      <c r="DM6" s="21">
        <f t="shared" si="12"/>
        <v>12.42</v>
      </c>
      <c r="DN6" s="21" t="str">
        <f t="shared" si="12"/>
        <v>-</v>
      </c>
      <c r="DO6" s="21">
        <f t="shared" si="12"/>
        <v>12.7</v>
      </c>
      <c r="DP6" s="21">
        <f t="shared" si="12"/>
        <v>14.65</v>
      </c>
      <c r="DQ6" s="21">
        <f t="shared" si="12"/>
        <v>16.11</v>
      </c>
      <c r="DR6" s="21">
        <f t="shared" si="12"/>
        <v>17.05</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0.1</v>
      </c>
      <c r="EB6" s="21">
        <f t="shared" si="13"/>
        <v>0.17</v>
      </c>
      <c r="EC6" s="21">
        <f t="shared" si="13"/>
        <v>0.22</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1.65</v>
      </c>
      <c r="EL6" s="21">
        <f t="shared" si="14"/>
        <v>0.14000000000000001</v>
      </c>
      <c r="EM6" s="21">
        <f t="shared" si="14"/>
        <v>0.08</v>
      </c>
      <c r="EN6" s="21">
        <f t="shared" si="14"/>
        <v>0.57999999999999996</v>
      </c>
      <c r="EO6" s="20" t="str">
        <f>IF(EO7="","",IF(EO7="-","【-】","【"&amp;SUBSTITUTE(TEXT(EO7,"#,##0.00"),"-","△")&amp;"】"))</f>
        <v>【0.22】</v>
      </c>
    </row>
    <row r="7" spans="1:148" s="22" customFormat="1" x14ac:dyDescent="0.15">
      <c r="A7" s="14"/>
      <c r="B7" s="23">
        <v>2023</v>
      </c>
      <c r="C7" s="23">
        <v>382078</v>
      </c>
      <c r="D7" s="23">
        <v>46</v>
      </c>
      <c r="E7" s="23">
        <v>17</v>
      </c>
      <c r="F7" s="23">
        <v>1</v>
      </c>
      <c r="G7" s="23">
        <v>0</v>
      </c>
      <c r="H7" s="23" t="s">
        <v>95</v>
      </c>
      <c r="I7" s="23" t="s">
        <v>96</v>
      </c>
      <c r="J7" s="23" t="s">
        <v>97</v>
      </c>
      <c r="K7" s="23" t="s">
        <v>98</v>
      </c>
      <c r="L7" s="23" t="s">
        <v>99</v>
      </c>
      <c r="M7" s="23" t="s">
        <v>100</v>
      </c>
      <c r="N7" s="24" t="s">
        <v>101</v>
      </c>
      <c r="O7" s="24">
        <v>50.33</v>
      </c>
      <c r="P7" s="24">
        <v>21.88</v>
      </c>
      <c r="Q7" s="24">
        <v>101.38</v>
      </c>
      <c r="R7" s="24">
        <v>2662</v>
      </c>
      <c r="S7" s="24">
        <v>39867</v>
      </c>
      <c r="T7" s="24">
        <v>432.12</v>
      </c>
      <c r="U7" s="24">
        <v>92.26</v>
      </c>
      <c r="V7" s="24">
        <v>8650</v>
      </c>
      <c r="W7" s="24">
        <v>2.5099999999999998</v>
      </c>
      <c r="X7" s="24">
        <v>3446.22</v>
      </c>
      <c r="Y7" s="24" t="s">
        <v>101</v>
      </c>
      <c r="Z7" s="24">
        <v>100.01</v>
      </c>
      <c r="AA7" s="24">
        <v>100</v>
      </c>
      <c r="AB7" s="24">
        <v>100.23</v>
      </c>
      <c r="AC7" s="24">
        <v>100.01</v>
      </c>
      <c r="AD7" s="24" t="s">
        <v>101</v>
      </c>
      <c r="AE7" s="24">
        <v>107.21</v>
      </c>
      <c r="AF7" s="24">
        <v>107.08</v>
      </c>
      <c r="AG7" s="24">
        <v>106.08</v>
      </c>
      <c r="AH7" s="24">
        <v>106.87</v>
      </c>
      <c r="AI7" s="24">
        <v>105.91</v>
      </c>
      <c r="AJ7" s="24" t="s">
        <v>101</v>
      </c>
      <c r="AK7" s="24">
        <v>0</v>
      </c>
      <c r="AL7" s="24">
        <v>0</v>
      </c>
      <c r="AM7" s="24">
        <v>0</v>
      </c>
      <c r="AN7" s="24">
        <v>0</v>
      </c>
      <c r="AO7" s="24" t="s">
        <v>101</v>
      </c>
      <c r="AP7" s="24">
        <v>43.71</v>
      </c>
      <c r="AQ7" s="24">
        <v>45.94</v>
      </c>
      <c r="AR7" s="24">
        <v>29.34</v>
      </c>
      <c r="AS7" s="24">
        <v>21.73</v>
      </c>
      <c r="AT7" s="24">
        <v>3.03</v>
      </c>
      <c r="AU7" s="24" t="s">
        <v>101</v>
      </c>
      <c r="AV7" s="24">
        <v>33.700000000000003</v>
      </c>
      <c r="AW7" s="24">
        <v>46.46</v>
      </c>
      <c r="AX7" s="24">
        <v>50.13</v>
      </c>
      <c r="AY7" s="24">
        <v>57.11</v>
      </c>
      <c r="AZ7" s="24" t="s">
        <v>101</v>
      </c>
      <c r="BA7" s="24">
        <v>40.67</v>
      </c>
      <c r="BB7" s="24">
        <v>47.7</v>
      </c>
      <c r="BC7" s="24">
        <v>50.59</v>
      </c>
      <c r="BD7" s="24">
        <v>62.37</v>
      </c>
      <c r="BE7" s="24">
        <v>78.430000000000007</v>
      </c>
      <c r="BF7" s="24" t="s">
        <v>101</v>
      </c>
      <c r="BG7" s="24">
        <v>3241.17</v>
      </c>
      <c r="BH7" s="24">
        <v>3132.91</v>
      </c>
      <c r="BI7" s="24">
        <v>3115.76</v>
      </c>
      <c r="BJ7" s="24">
        <v>2969.47</v>
      </c>
      <c r="BK7" s="24" t="s">
        <v>101</v>
      </c>
      <c r="BL7" s="24">
        <v>1050.51</v>
      </c>
      <c r="BM7" s="24">
        <v>1102.01</v>
      </c>
      <c r="BN7" s="24">
        <v>987.36</v>
      </c>
      <c r="BO7" s="24">
        <v>1042.77</v>
      </c>
      <c r="BP7" s="24">
        <v>630.82000000000005</v>
      </c>
      <c r="BQ7" s="24" t="s">
        <v>101</v>
      </c>
      <c r="BR7" s="24">
        <v>70.459999999999994</v>
      </c>
      <c r="BS7" s="24">
        <v>56.43</v>
      </c>
      <c r="BT7" s="24">
        <v>52.6</v>
      </c>
      <c r="BU7" s="24">
        <v>53.19</v>
      </c>
      <c r="BV7" s="24" t="s">
        <v>101</v>
      </c>
      <c r="BW7" s="24">
        <v>82.65</v>
      </c>
      <c r="BX7" s="24">
        <v>82.55</v>
      </c>
      <c r="BY7" s="24">
        <v>83.55</v>
      </c>
      <c r="BZ7" s="24">
        <v>84.48</v>
      </c>
      <c r="CA7" s="24">
        <v>97.81</v>
      </c>
      <c r="CB7" s="24" t="s">
        <v>101</v>
      </c>
      <c r="CC7" s="24">
        <v>188.35</v>
      </c>
      <c r="CD7" s="24">
        <v>235.12</v>
      </c>
      <c r="CE7" s="24">
        <v>251.68</v>
      </c>
      <c r="CF7" s="24">
        <v>249.62</v>
      </c>
      <c r="CG7" s="24" t="s">
        <v>101</v>
      </c>
      <c r="CH7" s="24">
        <v>186.3</v>
      </c>
      <c r="CI7" s="24">
        <v>188.38</v>
      </c>
      <c r="CJ7" s="24">
        <v>185.98</v>
      </c>
      <c r="CK7" s="24">
        <v>187.11</v>
      </c>
      <c r="CL7" s="24">
        <v>138.75</v>
      </c>
      <c r="CM7" s="24" t="s">
        <v>101</v>
      </c>
      <c r="CN7" s="24">
        <v>37.869999999999997</v>
      </c>
      <c r="CO7" s="24">
        <v>38.08</v>
      </c>
      <c r="CP7" s="24">
        <v>38.04</v>
      </c>
      <c r="CQ7" s="24">
        <v>37.71</v>
      </c>
      <c r="CR7" s="24" t="s">
        <v>101</v>
      </c>
      <c r="CS7" s="24">
        <v>50.53</v>
      </c>
      <c r="CT7" s="24">
        <v>51.42</v>
      </c>
      <c r="CU7" s="24">
        <v>48.95</v>
      </c>
      <c r="CV7" s="24">
        <v>49.28</v>
      </c>
      <c r="CW7" s="24">
        <v>58.94</v>
      </c>
      <c r="CX7" s="24" t="s">
        <v>101</v>
      </c>
      <c r="CY7" s="24">
        <v>63.82</v>
      </c>
      <c r="CZ7" s="24">
        <v>63.27</v>
      </c>
      <c r="DA7" s="24">
        <v>62.11</v>
      </c>
      <c r="DB7" s="24">
        <v>60.42</v>
      </c>
      <c r="DC7" s="24" t="s">
        <v>101</v>
      </c>
      <c r="DD7" s="24">
        <v>82.08</v>
      </c>
      <c r="DE7" s="24">
        <v>81.34</v>
      </c>
      <c r="DF7" s="24">
        <v>81.14</v>
      </c>
      <c r="DG7" s="24">
        <v>79.7</v>
      </c>
      <c r="DH7" s="24">
        <v>95.91</v>
      </c>
      <c r="DI7" s="24" t="s">
        <v>101</v>
      </c>
      <c r="DJ7" s="24">
        <v>3.37</v>
      </c>
      <c r="DK7" s="24">
        <v>6.6</v>
      </c>
      <c r="DL7" s="24">
        <v>9.52</v>
      </c>
      <c r="DM7" s="24">
        <v>12.42</v>
      </c>
      <c r="DN7" s="24" t="s">
        <v>101</v>
      </c>
      <c r="DO7" s="24">
        <v>12.7</v>
      </c>
      <c r="DP7" s="24">
        <v>14.65</v>
      </c>
      <c r="DQ7" s="24">
        <v>16.11</v>
      </c>
      <c r="DR7" s="24">
        <v>17.05</v>
      </c>
      <c r="DS7" s="24">
        <v>41.09</v>
      </c>
      <c r="DT7" s="24" t="s">
        <v>101</v>
      </c>
      <c r="DU7" s="24">
        <v>0</v>
      </c>
      <c r="DV7" s="24">
        <v>0</v>
      </c>
      <c r="DW7" s="24">
        <v>0</v>
      </c>
      <c r="DX7" s="24">
        <v>0</v>
      </c>
      <c r="DY7" s="24" t="s">
        <v>101</v>
      </c>
      <c r="DZ7" s="24">
        <v>0</v>
      </c>
      <c r="EA7" s="24">
        <v>0.1</v>
      </c>
      <c r="EB7" s="24">
        <v>0.17</v>
      </c>
      <c r="EC7" s="24">
        <v>0.22</v>
      </c>
      <c r="ED7" s="24">
        <v>8.68</v>
      </c>
      <c r="EE7" s="24" t="s">
        <v>101</v>
      </c>
      <c r="EF7" s="24">
        <v>0</v>
      </c>
      <c r="EG7" s="24">
        <v>0</v>
      </c>
      <c r="EH7" s="24">
        <v>0</v>
      </c>
      <c r="EI7" s="24">
        <v>0</v>
      </c>
      <c r="EJ7" s="24" t="s">
        <v>101</v>
      </c>
      <c r="EK7" s="24">
        <v>1.65</v>
      </c>
      <c r="EL7" s="24">
        <v>0.14000000000000001</v>
      </c>
      <c r="EM7" s="24">
        <v>0.08</v>
      </c>
      <c r="EN7" s="24">
        <v>0.57999999999999996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2025-02-14T04:23:16Z</cp:lastPrinted>
  <dcterms:created xsi:type="dcterms:W3CDTF">2025-01-24T07:06:14Z</dcterms:created>
  <dcterms:modified xsi:type="dcterms:W3CDTF">2025-02-27T05:17:36Z</dcterms:modified>
  <cp:category/>
</cp:coreProperties>
</file>