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ts3220d094\share\新データ保管\2-5 増田\77 調査・報告・通知・なんかの会関係\県より\（R06）2025.01.22.公営企業に係る「経営比較分析表（令和5年度決算）」の分析について\"/>
    </mc:Choice>
  </mc:AlternateContent>
  <xr:revisionPtr revIDLastSave="0" documentId="13_ncr:1_{89ADBDAB-75C4-4525-A724-6F66FD1279EC}" xr6:coauthVersionLast="43" xr6:coauthVersionMax="43" xr10:uidLastSave="{00000000-0000-0000-0000-000000000000}"/>
  <workbookProtection workbookAlgorithmName="SHA-512" workbookHashValue="aHr6ymH5H27SvKi0q5bsFaq7NjzCl99JiGpnckWRlp+r2ZfFxVLfrySgLimO5lpcw5uisaACPW89QXqQfKvJkA==" workbookSaltValue="xSrvxiOKmIJZ8OKbKe+7rg==" workbookSpinCount="100000" lockStructure="1"/>
  <bookViews>
    <workbookView xWindow="-120" yWindow="-120" windowWidth="38640" windowHeight="212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AT8" i="4" s="1"/>
  <c r="R6" i="5"/>
  <c r="Q6" i="5"/>
  <c r="P6" i="5"/>
  <c r="P10" i="4" s="1"/>
  <c r="O6" i="5"/>
  <c r="N6" i="5"/>
  <c r="M6" i="5"/>
  <c r="AD8" i="4" s="1"/>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F85" i="4"/>
  <c r="E85" i="4"/>
  <c r="BB10" i="4"/>
  <c r="W10" i="4"/>
  <c r="I10" i="4"/>
  <c r="B10" i="4"/>
  <c r="BB8" i="4"/>
  <c r="AL8" i="4"/>
  <c r="W8" i="4"/>
  <c r="P8" i="4"/>
  <c r="I8" i="4"/>
</calcChain>
</file>

<file path=xl/sharedStrings.xml><?xml version="1.0" encoding="utf-8"?>
<sst xmlns="http://schemas.openxmlformats.org/spreadsheetml/2006/main" count="228" uniqueCount="115">
  <si>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</si>
  <si>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</si>
  <si>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</si>
  <si>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</si>
  <si>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</si>
  <si>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</si>
  <si>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</si>
  <si>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</si>
  <si>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</si>
  <si>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</si>
  <si>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</si>
  <si>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</si>
  <si>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</si>
  <si>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</si>
  <si>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</si>
  <si>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</si>
  <si>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</si>
  <si>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</si>
  <si>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</si>
  <si>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</si>
  <si>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</si>
  <si>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</si>
  <si>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</si>
  <si>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</si>
  <si>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</si>
  <si>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</si>
  <si>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</si>
  <si>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</si>
  <si>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</si>
  <si>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</si>
  <si>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</si>
  <si>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</si>
  <si>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</si>
  <si>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</si>
  <si>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</si>
  <si>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</si>
  <si>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</si>
  <si>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</si>
  <si>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</si>
  <si>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</si>
  <si>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</si>
  <si>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</si>
  <si>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</si>
  <si>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</si>
  <si>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</si>
  <si>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</si>
  <si>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</si>
  <si>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</si>
  <si>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</si>
  <si>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</si>
  <si>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</si>
  <si>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</si>
  <si>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</si>
  <si>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</si>
  <si>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</si>
  <si>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</si>
  <si>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</si>
  <si>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</si>
  <si>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</si>
  <si>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</si>
  <si>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</si>
  <si>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</si>
  <si>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</si>
  <si>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</si>
  <si>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</si>
  <si>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</si>
  <si>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</si>
  <si>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</si>
  <si>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</si>
  <si>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</si>
  <si>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</si>
  <si>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</si>
  <si>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</si>
  <si>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</si>
  <si>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</si>
  <si>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</si>
  <si>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</si>
  <si>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</si>
  <si>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</si>
  <si>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</si>
  <si>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</si>
  <si>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</si>
  <si>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</si>
  <si>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</si>
  <si>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</si>
  <si>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</si>
  <si>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</si>
  <si>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</si>
  <si>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</si>
  <si>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</si>
  <si>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</si>
  <si>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</si>
  <si>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</si>
  <si>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大洲市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</si>
  <si>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</si>
  <si>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</si>
  <si>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</si>
  <si>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</si>
  <si>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</si>
  <si>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</si>
  <si>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</si>
  <si>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</si>
  <si>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</si>
  <si>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</si>
  <si>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</si>
  <si>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</si>
  <si>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</si>
  <si>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</si>
  <si>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</si>
  <si>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</si>
  <si>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</si>
  <si>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</si>
  <si>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全国的に施設の老朽化が進展する中、保有資産の老朽化度合いを表す『①有形固定資産減価償却率』は、近年46％～47％で推移している。『②管路経年化率』は全国及び類似団体の平均以上であるが、施設の更新基準については、実使用年数に基づき独自の更新基準を設定し、計画的に更新を行っている。『③管路更新率』は、平均を上回る更新ペースとなっているが、耐震性の確保、有収率の改善を図るためには、十分な水準とは言えず、資産情報（老朽度・耐震性等）を把握し、長期的な視点で効率的かつ計画的に管路の更新を進める必要がある。</t>
    <rPh sb="18" eb="20">
      <t>ホユウ</t>
    </rPh>
    <rPh sb="20" eb="22">
      <t>シサン</t>
    </rPh>
    <rPh sb="23" eb="26">
      <t>ロウキュウカ</t>
    </rPh>
    <rPh sb="26" eb="28">
      <t>ドア</t>
    </rPh>
    <rPh sb="30" eb="31">
      <t>アラワ</t>
    </rPh>
    <rPh sb="48" eb="50">
      <t>キンネン</t>
    </rPh>
    <rPh sb="58" eb="60">
      <t>スイイ</t>
    </rPh>
    <rPh sb="86" eb="88">
      <t>イジョウ</t>
    </rPh>
    <rPh sb="127" eb="130">
      <t>ケイカクテキ</t>
    </rPh>
    <rPh sb="131" eb="133">
      <t>コウシン</t>
    </rPh>
    <rPh sb="134" eb="135">
      <t>オコナ</t>
    </rPh>
    <rPh sb="153" eb="155">
      <t>ウワマワ</t>
    </rPh>
    <rPh sb="156" eb="158">
      <t>コウシン</t>
    </rPh>
    <rPh sb="169" eb="172">
      <t>タイシンセイ</t>
    </rPh>
    <rPh sb="173" eb="175">
      <t>カクホ</t>
    </rPh>
    <rPh sb="176" eb="179">
      <t>ユウシュウリツ</t>
    </rPh>
    <rPh sb="180" eb="182">
      <t>カイゼン</t>
    </rPh>
    <rPh sb="183" eb="184">
      <t>ハカ</t>
    </rPh>
    <rPh sb="190" eb="192">
      <t>ジュウブン</t>
    </rPh>
    <rPh sb="193" eb="195">
      <t>スイジュン</t>
    </rPh>
    <rPh sb="197" eb="198">
      <t>イ</t>
    </rPh>
    <rPh sb="201" eb="203">
      <t>シサン</t>
    </rPh>
    <rPh sb="203" eb="205">
      <t>ジョウホウ</t>
    </rPh>
    <rPh sb="206" eb="208">
      <t>ロウキュウ</t>
    </rPh>
    <rPh sb="208" eb="209">
      <t>ド</t>
    </rPh>
    <rPh sb="210" eb="213">
      <t>タイシンセイ</t>
    </rPh>
    <rPh sb="213" eb="214">
      <t>トウ</t>
    </rPh>
    <rPh sb="216" eb="218">
      <t>ハアク</t>
    </rPh>
    <rPh sb="220" eb="223">
      <t>チョウキテキ</t>
    </rPh>
    <rPh sb="224" eb="226">
      <t>シテン</t>
    </rPh>
    <rPh sb="227" eb="230">
      <t>コウリツテキ</t>
    </rPh>
    <rPh sb="232" eb="235">
      <t>ケイカクテキ</t>
    </rPh>
    <rPh sb="236" eb="238">
      <t>カンロ</t>
    </rPh>
    <rPh sb="239" eb="241">
      <t>コウシン</t>
    </rPh>
    <rPh sb="242" eb="243">
      <t>スス</t>
    </rPh>
    <rPh sb="245" eb="247">
      <t>ヒツヨウ</t>
    </rPh>
    <phoneticPr fontId="4"/>
  </si>
  <si>
    <t>　本市では令和2年4月に市内全ての簡易水道事業を水道事業へ統合したため、令和2年以降数値が大きく変わっているものもある。
　当年度は、令和元年度から整備を進めている水源地の移転事業が完了し旧施設を除却した。その結果、除却費用が大きく増加し純損失となった。そのため『①経常収支比率』及び『⑤料金回収率』が大きく減少し、『②累積欠損金比率』の発生により、『⑥給水原価』は大きく増加したが、一時的なものである。
　『③流動比率』は平均値より低く減少傾向であるが、100％を上回り財務の安全性は確保されている。『④企業債残高対給水収益比率』は、近年は横ばいであるが、全国及び類似団体の平均以上となっているため、計画的な企業債の借入や給水収益の確保を図り数値の上昇を抑制する必要がある。
　『⑦施設利用率』は50％以下であることから、水道施設に余力がある状態である。そのため、施設能力を水需要に応じた規模に適正化することで数値の改善を図りたい。
『⑧有収率』は、類似団体と比べて低い値となっており、配水管や給水管の老朽化による漏水が原因と考えられることから、今後も引き続き老朽管の更新を計画的に推進し、事業効率を図っていく。</t>
    <rPh sb="62" eb="65">
      <t>トウネンド</t>
    </rPh>
    <rPh sb="67" eb="69">
      <t>レイワ</t>
    </rPh>
    <rPh sb="69" eb="71">
      <t>ガンネン</t>
    </rPh>
    <rPh sb="71" eb="72">
      <t>ド</t>
    </rPh>
    <rPh sb="82" eb="85">
      <t>スイゲンチ</t>
    </rPh>
    <rPh sb="86" eb="88">
      <t>イテン</t>
    </rPh>
    <rPh sb="88" eb="90">
      <t>ジギョウ</t>
    </rPh>
    <rPh sb="91" eb="93">
      <t>カンリョウ</t>
    </rPh>
    <rPh sb="94" eb="95">
      <t>キュウ</t>
    </rPh>
    <rPh sb="95" eb="97">
      <t>シセツ</t>
    </rPh>
    <rPh sb="98" eb="100">
      <t>ジョキャク</t>
    </rPh>
    <rPh sb="105" eb="107">
      <t>ケッカ</t>
    </rPh>
    <rPh sb="108" eb="110">
      <t>ジョキャク</t>
    </rPh>
    <rPh sb="110" eb="112">
      <t>ヒヨウ</t>
    </rPh>
    <rPh sb="113" eb="114">
      <t>オオ</t>
    </rPh>
    <rPh sb="116" eb="118">
      <t>ゾウカ</t>
    </rPh>
    <rPh sb="119" eb="120">
      <t>ジュン</t>
    </rPh>
    <rPh sb="120" eb="122">
      <t>ソンシツ</t>
    </rPh>
    <rPh sb="140" eb="141">
      <t>オヨ</t>
    </rPh>
    <rPh sb="151" eb="152">
      <t>オオ</t>
    </rPh>
    <rPh sb="154" eb="156">
      <t>ゲンショウ</t>
    </rPh>
    <rPh sb="160" eb="162">
      <t>ルイセキ</t>
    </rPh>
    <rPh sb="162" eb="164">
      <t>ケッソン</t>
    </rPh>
    <rPh sb="164" eb="165">
      <t>カネ</t>
    </rPh>
    <rPh sb="165" eb="167">
      <t>ヒリツ</t>
    </rPh>
    <rPh sb="169" eb="171">
      <t>ハッセイ</t>
    </rPh>
    <rPh sb="183" eb="184">
      <t>オオ</t>
    </rPh>
    <rPh sb="186" eb="188">
      <t>ゾウカ</t>
    </rPh>
    <rPh sb="192" eb="195">
      <t>イチジテキ</t>
    </rPh>
    <rPh sb="268" eb="270">
      <t>キンネン</t>
    </rPh>
    <rPh sb="271" eb="272">
      <t>ヨコ</t>
    </rPh>
    <rPh sb="279" eb="281">
      <t>ゼンコク</t>
    </rPh>
    <rPh sb="281" eb="282">
      <t>オヨ</t>
    </rPh>
    <rPh sb="283" eb="285">
      <t>ルイジ</t>
    </rPh>
    <rPh sb="285" eb="287">
      <t>ダンタイ</t>
    </rPh>
    <rPh sb="288" eb="290">
      <t>ヘイキン</t>
    </rPh>
    <rPh sb="290" eb="292">
      <t>イジョウ</t>
    </rPh>
    <rPh sb="301" eb="304">
      <t>ケイカクテキ</t>
    </rPh>
    <rPh sb="305" eb="307">
      <t>キギョウ</t>
    </rPh>
    <rPh sb="307" eb="308">
      <t>サイ</t>
    </rPh>
    <rPh sb="309" eb="311">
      <t>カリイレ</t>
    </rPh>
    <rPh sb="312" eb="314">
      <t>キュウスイ</t>
    </rPh>
    <rPh sb="314" eb="316">
      <t>シュウエキ</t>
    </rPh>
    <rPh sb="317" eb="319">
      <t>カクホ</t>
    </rPh>
    <rPh sb="320" eb="321">
      <t>ハカ</t>
    </rPh>
    <rPh sb="322" eb="324">
      <t>スウチ</t>
    </rPh>
    <rPh sb="325" eb="327">
      <t>ジョウショウ</t>
    </rPh>
    <rPh sb="328" eb="330">
      <t>ヨクセイ</t>
    </rPh>
    <rPh sb="332" eb="334">
      <t>ヒツヨウ</t>
    </rPh>
    <rPh sb="352" eb="354">
      <t>イカ</t>
    </rPh>
    <rPh sb="362" eb="364">
      <t>スイドウ</t>
    </rPh>
    <rPh sb="364" eb="366">
      <t>シセツ</t>
    </rPh>
    <rPh sb="367" eb="369">
      <t>ヨリョク</t>
    </rPh>
    <rPh sb="372" eb="374">
      <t>ジョウタイ</t>
    </rPh>
    <rPh sb="383" eb="385">
      <t>シセツ</t>
    </rPh>
    <rPh sb="385" eb="387">
      <t>ノウリョク</t>
    </rPh>
    <rPh sb="388" eb="389">
      <t>ミズ</t>
    </rPh>
    <rPh sb="389" eb="391">
      <t>ジュヨウ</t>
    </rPh>
    <rPh sb="392" eb="393">
      <t>オウ</t>
    </rPh>
    <rPh sb="395" eb="397">
      <t>キボ</t>
    </rPh>
    <rPh sb="398" eb="401">
      <t>テキセイカ</t>
    </rPh>
    <rPh sb="406" eb="408">
      <t>スウチ</t>
    </rPh>
    <rPh sb="409" eb="411">
      <t>カイゼン</t>
    </rPh>
    <rPh sb="412" eb="413">
      <t>ハカ</t>
    </rPh>
    <rPh sb="444" eb="447">
      <t>ハイスイカン</t>
    </rPh>
    <rPh sb="448" eb="450">
      <t>キュウスイ</t>
    </rPh>
    <rPh sb="450" eb="451">
      <t>カン</t>
    </rPh>
    <rPh sb="452" eb="455">
      <t>ロウキュウカ</t>
    </rPh>
    <rPh sb="458" eb="460">
      <t>ロウスイ</t>
    </rPh>
    <rPh sb="461" eb="463">
      <t>ゲンイン</t>
    </rPh>
    <rPh sb="464" eb="465">
      <t>カンガ</t>
    </rPh>
    <rPh sb="481" eb="483">
      <t>ロウキュウ</t>
    </rPh>
    <rPh sb="483" eb="484">
      <t>カン</t>
    </rPh>
    <rPh sb="485" eb="487">
      <t>コウシン</t>
    </rPh>
    <phoneticPr fontId="4"/>
  </si>
  <si>
    <t>　令和2年4月に市内全ての簡易水道事業を水道事業へ統合し、令和3年3月には「大洲市水道ビジョン（水道事業経営戦略）」を策定し「安心・安全な水道をいつまでも」を基本理念に掲げ、経営健全化を進めている。また、発生が想定される南海トラフ地震や西日本豪雨災害の被災経験を踏まえた災害対策の充実も図っているが、計画的な更新と併せて財源確保が必要なため、令和6年4月から料金改定を行った。今後も水道の安定供給を確保するため、長期的な視点で効率的かつ計画的に施設更新を行い、持続可能な事業経営を推進していく。</t>
    <rPh sb="69" eb="71">
      <t>スイドウ</t>
    </rPh>
    <rPh sb="79" eb="81">
      <t>キホン</t>
    </rPh>
    <rPh sb="81" eb="83">
      <t>リネン</t>
    </rPh>
    <rPh sb="105" eb="107">
      <t>ソウテイ</t>
    </rPh>
    <rPh sb="184" eb="185">
      <t>オコナ</t>
    </rPh>
    <rPh sb="191" eb="193">
      <t>スイドウ</t>
    </rPh>
    <rPh sb="194" eb="196">
      <t>アンテイ</t>
    </rPh>
    <rPh sb="196" eb="198">
      <t>キョウキュウ</t>
    </rPh>
    <rPh sb="199" eb="201">
      <t>カクホ</t>
    </rPh>
    <rPh sb="218" eb="221">
      <t>ケイカクテキ</t>
    </rPh>
    <rPh sb="222" eb="224">
      <t>シセツ</t>
    </rPh>
    <rPh sb="224" eb="226">
      <t>コウシン</t>
    </rPh>
    <rPh sb="227" eb="228">
      <t>オコナ</t>
    </rPh>
    <rPh sb="230" eb="232">
      <t>ジゾク</t>
    </rPh>
    <rPh sb="232" eb="234">
      <t>カノウ</t>
    </rPh>
    <rPh sb="235" eb="237">
      <t>ジギョウ</t>
    </rPh>
    <rPh sb="237" eb="239">
      <t>ケイエイ</t>
    </rPh>
    <rPh sb="240" eb="242">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</si>
</sst>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1.24</c:v>
                </c:pt>
                <c:pt idx="1">
                  <c:v>0.36</c:v>
                </c:pt>
                <c:pt idx="2">
                  <c:v>0.76</c:v>
                </c:pt>
                <c:pt idx="3">
                  <c:v>0.76</c:v>
                </c:pt>
                <c:pt idx="4">
                  <c:v>0.96</c:v>
                </c:pt>
              </c:numCache>
            </c:numRef>
          </c:val>
          <c:extLst>
            <c:ext xmlns:c16="http://schemas.microsoft.com/office/drawing/2014/chart" uri="{C3380CC4-5D6E-409C-BE32-E72D297353CC}">
              <c16:uniqueId val="{00000000-7C7F-4896-A018-FE2713CA5C2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7C7F-4896-A018-FE2713CA5C2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39.56</c:v>
                </c:pt>
                <c:pt idx="1">
                  <c:v>46.65</c:v>
                </c:pt>
                <c:pt idx="2">
                  <c:v>44.22</c:v>
                </c:pt>
                <c:pt idx="3">
                  <c:v>43.24</c:v>
                </c:pt>
                <c:pt idx="4">
                  <c:v>44.98</c:v>
                </c:pt>
              </c:numCache>
            </c:numRef>
          </c:val>
          <c:extLst>
            <c:ext xmlns:c16="http://schemas.microsoft.com/office/drawing/2014/chart" uri="{C3380CC4-5D6E-409C-BE32-E72D297353CC}">
              <c16:uniqueId val="{00000000-5853-4D24-AA3C-7542914FD30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5853-4D24-AA3C-7542914FD30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71.89</c:v>
                </c:pt>
                <c:pt idx="1">
                  <c:v>75.81</c:v>
                </c:pt>
                <c:pt idx="2">
                  <c:v>73.86</c:v>
                </c:pt>
                <c:pt idx="3">
                  <c:v>74.14</c:v>
                </c:pt>
                <c:pt idx="4">
                  <c:v>70.41</c:v>
                </c:pt>
              </c:numCache>
            </c:numRef>
          </c:val>
          <c:extLst>
            <c:ext xmlns:c16="http://schemas.microsoft.com/office/drawing/2014/chart" uri="{C3380CC4-5D6E-409C-BE32-E72D297353CC}">
              <c16:uniqueId val="{00000000-B24A-4A83-B89D-008C9C5B78D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B24A-4A83-B89D-008C9C5B78D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101.41</c:v>
                </c:pt>
                <c:pt idx="1">
                  <c:v>100.15</c:v>
                </c:pt>
                <c:pt idx="2">
                  <c:v>103.85</c:v>
                </c:pt>
                <c:pt idx="3">
                  <c:v>105.19</c:v>
                </c:pt>
                <c:pt idx="4">
                  <c:v>94.17</c:v>
                </c:pt>
              </c:numCache>
            </c:numRef>
          </c:val>
          <c:extLst>
            <c:ext xmlns:c16="http://schemas.microsoft.com/office/drawing/2014/chart" uri="{C3380CC4-5D6E-409C-BE32-E72D297353CC}">
              <c16:uniqueId val="{00000000-357A-4A0C-A89D-AFF48355BC9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357A-4A0C-A89D-AFF48355BC9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51.8</c:v>
                </c:pt>
                <c:pt idx="1">
                  <c:v>46.26</c:v>
                </c:pt>
                <c:pt idx="2">
                  <c:v>46.68</c:v>
                </c:pt>
                <c:pt idx="3">
                  <c:v>46.62</c:v>
                </c:pt>
                <c:pt idx="4">
                  <c:v>47.03</c:v>
                </c:pt>
              </c:numCache>
            </c:numRef>
          </c:val>
          <c:extLst>
            <c:ext xmlns:c16="http://schemas.microsoft.com/office/drawing/2014/chart" uri="{C3380CC4-5D6E-409C-BE32-E72D297353CC}">
              <c16:uniqueId val="{00000000-1BEF-477B-82D8-FF5772E64EB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1BEF-477B-82D8-FF5772E64EB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30.21</c:v>
                </c:pt>
                <c:pt idx="1">
                  <c:v>28.4</c:v>
                </c:pt>
                <c:pt idx="2">
                  <c:v>28.04</c:v>
                </c:pt>
                <c:pt idx="3">
                  <c:v>28.32</c:v>
                </c:pt>
                <c:pt idx="4">
                  <c:v>28.09</c:v>
                </c:pt>
              </c:numCache>
            </c:numRef>
          </c:val>
          <c:extLst>
            <c:ext xmlns:c16="http://schemas.microsoft.com/office/drawing/2014/chart" uri="{C3380CC4-5D6E-409C-BE32-E72D297353CC}">
              <c16:uniqueId val="{00000000-BDF4-48BF-B999-079812F3238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BDF4-48BF-B999-079812F3238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formatCode="#,##0.00;&quot;△&quot;#,##0.00;&quot;-&quot;">
                  <c:v>8.57</c:v>
                </c:pt>
              </c:numCache>
            </c:numRef>
          </c:val>
          <c:extLst>
            <c:ext xmlns:c16="http://schemas.microsoft.com/office/drawing/2014/chart" uri="{C3380CC4-5D6E-409C-BE32-E72D297353CC}">
              <c16:uniqueId val="{00000000-E0AE-4593-8445-4106CD602C1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E0AE-4593-8445-4106CD602C1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262.32</c:v>
                </c:pt>
                <c:pt idx="1">
                  <c:v>211.31</c:v>
                </c:pt>
                <c:pt idx="2">
                  <c:v>205.68</c:v>
                </c:pt>
                <c:pt idx="3">
                  <c:v>186.37</c:v>
                </c:pt>
                <c:pt idx="4">
                  <c:v>133.9</c:v>
                </c:pt>
              </c:numCache>
            </c:numRef>
          </c:val>
          <c:extLst>
            <c:ext xmlns:c16="http://schemas.microsoft.com/office/drawing/2014/chart" uri="{C3380CC4-5D6E-409C-BE32-E72D297353CC}">
              <c16:uniqueId val="{00000000-0C7A-4478-B1B3-76D4EED500D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0C7A-4478-B1B3-76D4EED500D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490.77</c:v>
                </c:pt>
                <c:pt idx="1">
                  <c:v>543.9</c:v>
                </c:pt>
                <c:pt idx="2">
                  <c:v>544.16</c:v>
                </c:pt>
                <c:pt idx="3">
                  <c:v>553.46</c:v>
                </c:pt>
                <c:pt idx="4">
                  <c:v>548.97</c:v>
                </c:pt>
              </c:numCache>
            </c:numRef>
          </c:val>
          <c:extLst>
            <c:ext xmlns:c16="http://schemas.microsoft.com/office/drawing/2014/chart" uri="{C3380CC4-5D6E-409C-BE32-E72D297353CC}">
              <c16:uniqueId val="{00000000-F6EA-4D30-806A-CFB8D858D70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F6EA-4D30-806A-CFB8D858D70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98.24</c:v>
                </c:pt>
                <c:pt idx="1">
                  <c:v>92.92</c:v>
                </c:pt>
                <c:pt idx="2">
                  <c:v>96.36</c:v>
                </c:pt>
                <c:pt idx="3">
                  <c:v>96.85</c:v>
                </c:pt>
                <c:pt idx="4">
                  <c:v>84.43</c:v>
                </c:pt>
              </c:numCache>
            </c:numRef>
          </c:val>
          <c:extLst>
            <c:ext xmlns:c16="http://schemas.microsoft.com/office/drawing/2014/chart" uri="{C3380CC4-5D6E-409C-BE32-E72D297353CC}">
              <c16:uniqueId val="{00000000-FD55-4AA0-BEAB-F6C0CAF3827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FD55-4AA0-BEAB-F6C0CAF3827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172.36</c:v>
                </c:pt>
                <c:pt idx="1">
                  <c:v>182.17</c:v>
                </c:pt>
                <c:pt idx="2">
                  <c:v>176.01</c:v>
                </c:pt>
                <c:pt idx="3">
                  <c:v>175.49</c:v>
                </c:pt>
                <c:pt idx="4">
                  <c:v>201.85</c:v>
                </c:pt>
              </c:numCache>
            </c:numRef>
          </c:val>
          <c:extLst>
            <c:ext xmlns:c16="http://schemas.microsoft.com/office/drawing/2014/chart" uri="{C3380CC4-5D6E-409C-BE32-E72D297353CC}">
              <c16:uniqueId val="{00000000-8B93-49B2-92C2-9B134DED7E2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8B93-49B2-92C2-9B134DED7E2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愛媛県　大洲市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39867</v>
      </c>
      <c r="AM8" s="44"/>
      <c r="AN8" s="44"/>
      <c r="AO8" s="44"/>
      <c r="AP8" s="44"/>
      <c r="AQ8" s="44"/>
      <c r="AR8" s="44"/>
      <c r="AS8" s="44"/>
      <c r="AT8" s="45">
        <f>データ!$S$6</f>
        <v>432.12</v>
      </c>
      <c r="AU8" s="46"/>
      <c r="AV8" s="46"/>
      <c r="AW8" s="46"/>
      <c r="AX8" s="46"/>
      <c r="AY8" s="46"/>
      <c r="AZ8" s="46"/>
      <c r="BA8" s="46"/>
      <c r="BB8" s="47">
        <f>データ!$T$6</f>
        <v>92.26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65.14</v>
      </c>
      <c r="J10" s="46"/>
      <c r="K10" s="46"/>
      <c r="L10" s="46"/>
      <c r="M10" s="46"/>
      <c r="N10" s="46"/>
      <c r="O10" s="80"/>
      <c r="P10" s="47">
        <f>データ!$P$6</f>
        <v>90.95</v>
      </c>
      <c r="Q10" s="47"/>
      <c r="R10" s="47"/>
      <c r="S10" s="47"/>
      <c r="T10" s="47"/>
      <c r="U10" s="47"/>
      <c r="V10" s="47"/>
      <c r="W10" s="44">
        <f>データ!$Q$6</f>
        <v>3025</v>
      </c>
      <c r="X10" s="44"/>
      <c r="Y10" s="44"/>
      <c r="Z10" s="44"/>
      <c r="AA10" s="44"/>
      <c r="AB10" s="44"/>
      <c r="AC10" s="44"/>
      <c r="AD10" s="2"/>
      <c r="AE10" s="2"/>
      <c r="AF10" s="2"/>
      <c r="AG10" s="2"/>
      <c r="AH10" s="2"/>
      <c r="AI10" s="2"/>
      <c r="AJ10" s="2"/>
      <c r="AK10" s="2"/>
      <c r="AL10" s="44">
        <f>データ!$U$6</f>
        <v>35957</v>
      </c>
      <c r="AM10" s="44"/>
      <c r="AN10" s="44"/>
      <c r="AO10" s="44"/>
      <c r="AP10" s="44"/>
      <c r="AQ10" s="44"/>
      <c r="AR10" s="44"/>
      <c r="AS10" s="44"/>
      <c r="AT10" s="45">
        <f>データ!$V$6</f>
        <v>87.63</v>
      </c>
      <c r="AU10" s="46"/>
      <c r="AV10" s="46"/>
      <c r="AW10" s="46"/>
      <c r="AX10" s="46"/>
      <c r="AY10" s="46"/>
      <c r="AZ10" s="46"/>
      <c r="BA10" s="46"/>
      <c r="BB10" s="47">
        <f>データ!$W$6</f>
        <v>410.33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113</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114</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TxKfaNHaf1tDpihq6diZZQKRGVJfsTg99cJ3I7z7kHwETUF7Bpx7RnUKhRmZje4ijzEY9pNlPr915R9vNXUiCQ==" saltValue="/SAXAQ/iNZaK3e6ke3OTu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382078</v>
      </c>
      <c r="D6" s="20">
        <f t="shared" si="3"/>
        <v>46</v>
      </c>
      <c r="E6" s="20">
        <f t="shared" si="3"/>
        <v>1</v>
      </c>
      <c r="F6" s="20">
        <f t="shared" si="3"/>
        <v>0</v>
      </c>
      <c r="G6" s="20">
        <f t="shared" si="3"/>
        <v>1</v>
      </c>
      <c r="H6" s="20" t="str">
        <f t="shared" si="3"/>
        <v>愛媛県　大洲市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65.14</v>
      </c>
      <c r="P6" s="21">
        <f t="shared" si="3"/>
        <v>90.95</v>
      </c>
      <c r="Q6" s="21">
        <f t="shared" si="3"/>
        <v>3025</v>
      </c>
      <c r="R6" s="21">
        <f t="shared" si="3"/>
        <v>39867</v>
      </c>
      <c r="S6" s="21">
        <f t="shared" si="3"/>
        <v>432.12</v>
      </c>
      <c r="T6" s="21">
        <f t="shared" si="3"/>
        <v>92.26</v>
      </c>
      <c r="U6" s="21">
        <f t="shared" si="3"/>
        <v>35957</v>
      </c>
      <c r="V6" s="21">
        <f t="shared" si="3"/>
        <v>87.63</v>
      </c>
      <c r="W6" s="21">
        <f t="shared" si="3"/>
        <v>410.33</v>
      </c>
      <c r="X6" s="22">
        <f>IF(X7="",NA(),X7)</f>
        <v>101.41</v>
      </c>
      <c r="Y6" s="22">
        <f t="shared" ref="Y6:AG6" si="4">IF(Y7="",NA(),Y7)</f>
        <v>100.15</v>
      </c>
      <c r="Z6" s="22">
        <f t="shared" si="4"/>
        <v>103.85</v>
      </c>
      <c r="AA6" s="22">
        <f t="shared" si="4"/>
        <v>105.19</v>
      </c>
      <c r="AB6" s="22">
        <f t="shared" si="4"/>
        <v>94.17</v>
      </c>
      <c r="AC6" s="22">
        <f t="shared" si="4"/>
        <v>109.01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2">
        <f t="shared" si="5"/>
        <v>8.57</v>
      </c>
      <c r="AN6" s="22">
        <f t="shared" si="5"/>
        <v>3.7</v>
      </c>
      <c r="AO6" s="22">
        <f t="shared" si="5"/>
        <v>4.34</v>
      </c>
      <c r="AP6" s="22">
        <f t="shared" si="5"/>
        <v>4.6900000000000004</v>
      </c>
      <c r="AQ6" s="22">
        <f t="shared" si="5"/>
        <v>4.72</v>
      </c>
      <c r="AR6" s="22">
        <f t="shared" si="5"/>
        <v>5.76</v>
      </c>
      <c r="AS6" s="21" t="str">
        <f>IF(AS7="","",IF(AS7="-","【-】","【"&amp;SUBSTITUTE(TEXT(AS7,"#,##0.00"),"-","△")&amp;"】"))</f>
        <v>【1.50】</v>
      </c>
      <c r="AT6" s="22">
        <f>IF(AT7="",NA(),AT7)</f>
        <v>262.32</v>
      </c>
      <c r="AU6" s="22">
        <f t="shared" ref="AU6:BC6" si="6">IF(AU7="",NA(),AU7)</f>
        <v>211.31</v>
      </c>
      <c r="AV6" s="22">
        <f t="shared" si="6"/>
        <v>205.68</v>
      </c>
      <c r="AW6" s="22">
        <f t="shared" si="6"/>
        <v>186.37</v>
      </c>
      <c r="AX6" s="22">
        <f t="shared" si="6"/>
        <v>133.9</v>
      </c>
      <c r="AY6" s="22">
        <f t="shared" si="6"/>
        <v>365.18</v>
      </c>
      <c r="AZ6" s="22">
        <f t="shared" si="6"/>
        <v>327.77</v>
      </c>
      <c r="BA6" s="22">
        <f t="shared" si="6"/>
        <v>338.02</v>
      </c>
      <c r="BB6" s="22">
        <f t="shared" si="6"/>
        <v>345.94</v>
      </c>
      <c r="BC6" s="22">
        <f t="shared" si="6"/>
        <v>329.7</v>
      </c>
      <c r="BD6" s="21" t="str">
        <f>IF(BD7="","",IF(BD7="-","【-】","【"&amp;SUBSTITUTE(TEXT(BD7,"#,##0.00"),"-","△")&amp;"】"))</f>
        <v>【243.36】</v>
      </c>
      <c r="BE6" s="22">
        <f>IF(BE7="",NA(),BE7)</f>
        <v>490.77</v>
      </c>
      <c r="BF6" s="22">
        <f t="shared" ref="BF6:BN6" si="7">IF(BF7="",NA(),BF7)</f>
        <v>543.9</v>
      </c>
      <c r="BG6" s="22">
        <f t="shared" si="7"/>
        <v>544.16</v>
      </c>
      <c r="BH6" s="22">
        <f t="shared" si="7"/>
        <v>553.46</v>
      </c>
      <c r="BI6" s="22">
        <f t="shared" si="7"/>
        <v>548.97</v>
      </c>
      <c r="BJ6" s="22">
        <f t="shared" si="7"/>
        <v>371.65</v>
      </c>
      <c r="BK6" s="22">
        <f t="shared" si="7"/>
        <v>397.1</v>
      </c>
      <c r="BL6" s="22">
        <f t="shared" si="7"/>
        <v>379.91</v>
      </c>
      <c r="BM6" s="22">
        <f t="shared" si="7"/>
        <v>386.61</v>
      </c>
      <c r="BN6" s="22">
        <f t="shared" si="7"/>
        <v>381.56</v>
      </c>
      <c r="BO6" s="21" t="str">
        <f>IF(BO7="","",IF(BO7="-","【-】","【"&amp;SUBSTITUTE(TEXT(BO7,"#,##0.00"),"-","△")&amp;"】"))</f>
        <v>【265.93】</v>
      </c>
      <c r="BP6" s="22">
        <f>IF(BP7="",NA(),BP7)</f>
        <v>98.24</v>
      </c>
      <c r="BQ6" s="22">
        <f t="shared" ref="BQ6:BY6" si="8">IF(BQ7="",NA(),BQ7)</f>
        <v>92.92</v>
      </c>
      <c r="BR6" s="22">
        <f t="shared" si="8"/>
        <v>96.36</v>
      </c>
      <c r="BS6" s="22">
        <f t="shared" si="8"/>
        <v>96.85</v>
      </c>
      <c r="BT6" s="22">
        <f t="shared" si="8"/>
        <v>84.43</v>
      </c>
      <c r="BU6" s="22">
        <f t="shared" si="8"/>
        <v>98.77</v>
      </c>
      <c r="BV6" s="22">
        <f t="shared" si="8"/>
        <v>95.79</v>
      </c>
      <c r="BW6" s="22">
        <f t="shared" si="8"/>
        <v>98.3</v>
      </c>
      <c r="BX6" s="22">
        <f t="shared" si="8"/>
        <v>93.82</v>
      </c>
      <c r="BY6" s="22">
        <f t="shared" si="8"/>
        <v>95.04</v>
      </c>
      <c r="BZ6" s="21" t="str">
        <f>IF(BZ7="","",IF(BZ7="-","【-】","【"&amp;SUBSTITUTE(TEXT(BZ7,"#,##0.00"),"-","△")&amp;"】"))</f>
        <v>【97.82】</v>
      </c>
      <c r="CA6" s="22">
        <f>IF(CA7="",NA(),CA7)</f>
        <v>172.36</v>
      </c>
      <c r="CB6" s="22">
        <f t="shared" ref="CB6:CJ6" si="9">IF(CB7="",NA(),CB7)</f>
        <v>182.17</v>
      </c>
      <c r="CC6" s="22">
        <f t="shared" si="9"/>
        <v>176.01</v>
      </c>
      <c r="CD6" s="22">
        <f t="shared" si="9"/>
        <v>175.49</v>
      </c>
      <c r="CE6" s="22">
        <f t="shared" si="9"/>
        <v>201.85</v>
      </c>
      <c r="CF6" s="22">
        <f t="shared" si="9"/>
        <v>173.67</v>
      </c>
      <c r="CG6" s="22">
        <f t="shared" si="9"/>
        <v>171.13</v>
      </c>
      <c r="CH6" s="22">
        <f t="shared" si="9"/>
        <v>173.7</v>
      </c>
      <c r="CI6" s="22">
        <f t="shared" si="9"/>
        <v>178.94</v>
      </c>
      <c r="CJ6" s="22">
        <f t="shared" si="9"/>
        <v>180.19</v>
      </c>
      <c r="CK6" s="21" t="str">
        <f>IF(CK7="","",IF(CK7="-","【-】","【"&amp;SUBSTITUTE(TEXT(CK7,"#,##0.00"),"-","△")&amp;"】"))</f>
        <v>【177.56】</v>
      </c>
      <c r="CL6" s="22">
        <f>IF(CL7="",NA(),CL7)</f>
        <v>39.56</v>
      </c>
      <c r="CM6" s="22">
        <f t="shared" ref="CM6:CU6" si="10">IF(CM7="",NA(),CM7)</f>
        <v>46.65</v>
      </c>
      <c r="CN6" s="22">
        <f t="shared" si="10"/>
        <v>44.22</v>
      </c>
      <c r="CO6" s="22">
        <f t="shared" si="10"/>
        <v>43.24</v>
      </c>
      <c r="CP6" s="22">
        <f t="shared" si="10"/>
        <v>44.98</v>
      </c>
      <c r="CQ6" s="22">
        <f t="shared" si="10"/>
        <v>59.67</v>
      </c>
      <c r="CR6" s="22">
        <f t="shared" si="10"/>
        <v>60.12</v>
      </c>
      <c r="CS6" s="22">
        <f t="shared" si="10"/>
        <v>60.34</v>
      </c>
      <c r="CT6" s="22">
        <f t="shared" si="10"/>
        <v>59.54</v>
      </c>
      <c r="CU6" s="22">
        <f t="shared" si="10"/>
        <v>59.26</v>
      </c>
      <c r="CV6" s="21" t="str">
        <f>IF(CV7="","",IF(CV7="-","【-】","【"&amp;SUBSTITUTE(TEXT(CV7,"#,##0.00"),"-","△")&amp;"】"))</f>
        <v>【59.81】</v>
      </c>
      <c r="CW6" s="22">
        <f>IF(CW7="",NA(),CW7)</f>
        <v>71.89</v>
      </c>
      <c r="CX6" s="22">
        <f t="shared" ref="CX6:DF6" si="11">IF(CX7="",NA(),CX7)</f>
        <v>75.81</v>
      </c>
      <c r="CY6" s="22">
        <f t="shared" si="11"/>
        <v>73.86</v>
      </c>
      <c r="CZ6" s="22">
        <f t="shared" si="11"/>
        <v>74.14</v>
      </c>
      <c r="DA6" s="22">
        <f t="shared" si="11"/>
        <v>70.41</v>
      </c>
      <c r="DB6" s="22">
        <f t="shared" si="11"/>
        <v>84.6</v>
      </c>
      <c r="DC6" s="22">
        <f t="shared" si="11"/>
        <v>84.24</v>
      </c>
      <c r="DD6" s="22">
        <f t="shared" si="11"/>
        <v>84.19</v>
      </c>
      <c r="DE6" s="22">
        <f t="shared" si="11"/>
        <v>83.93</v>
      </c>
      <c r="DF6" s="22">
        <f t="shared" si="11"/>
        <v>83.84</v>
      </c>
      <c r="DG6" s="21" t="str">
        <f>IF(DG7="","",IF(DG7="-","【-】","【"&amp;SUBSTITUTE(TEXT(DG7,"#,##0.00"),"-","△")&amp;"】"))</f>
        <v>【89.42】</v>
      </c>
      <c r="DH6" s="22">
        <f>IF(DH7="",NA(),DH7)</f>
        <v>51.8</v>
      </c>
      <c r="DI6" s="22">
        <f t="shared" ref="DI6:DQ6" si="12">IF(DI7="",NA(),DI7)</f>
        <v>46.26</v>
      </c>
      <c r="DJ6" s="22">
        <f t="shared" si="12"/>
        <v>46.68</v>
      </c>
      <c r="DK6" s="22">
        <f t="shared" si="12"/>
        <v>46.62</v>
      </c>
      <c r="DL6" s="22">
        <f t="shared" si="12"/>
        <v>47.03</v>
      </c>
      <c r="DM6" s="22">
        <f t="shared" si="12"/>
        <v>48.17</v>
      </c>
      <c r="DN6" s="22">
        <f t="shared" si="12"/>
        <v>48.83</v>
      </c>
      <c r="DO6" s="22">
        <f t="shared" si="12"/>
        <v>49.96</v>
      </c>
      <c r="DP6" s="22">
        <f t="shared" si="12"/>
        <v>50.82</v>
      </c>
      <c r="DQ6" s="22">
        <f t="shared" si="12"/>
        <v>51.82</v>
      </c>
      <c r="DR6" s="21" t="str">
        <f>IF(DR7="","",IF(DR7="-","【-】","【"&amp;SUBSTITUTE(TEXT(DR7,"#,##0.00"),"-","△")&amp;"】"))</f>
        <v>【52.02】</v>
      </c>
      <c r="DS6" s="22">
        <f>IF(DS7="",NA(),DS7)</f>
        <v>30.21</v>
      </c>
      <c r="DT6" s="22">
        <f t="shared" ref="DT6:EB6" si="13">IF(DT7="",NA(),DT7)</f>
        <v>28.4</v>
      </c>
      <c r="DU6" s="22">
        <f t="shared" si="13"/>
        <v>28.04</v>
      </c>
      <c r="DV6" s="22">
        <f t="shared" si="13"/>
        <v>28.32</v>
      </c>
      <c r="DW6" s="22">
        <f t="shared" si="13"/>
        <v>28.09</v>
      </c>
      <c r="DX6" s="22">
        <f t="shared" si="13"/>
        <v>17.12</v>
      </c>
      <c r="DY6" s="22">
        <f t="shared" si="13"/>
        <v>18.18</v>
      </c>
      <c r="DZ6" s="22">
        <f t="shared" si="13"/>
        <v>19.32</v>
      </c>
      <c r="EA6" s="22">
        <f t="shared" si="13"/>
        <v>21.16</v>
      </c>
      <c r="EB6" s="22">
        <f t="shared" si="13"/>
        <v>22.72</v>
      </c>
      <c r="EC6" s="21" t="str">
        <f>IF(EC7="","",IF(EC7="-","【-】","【"&amp;SUBSTITUTE(TEXT(EC7,"#,##0.00"),"-","△")&amp;"】"))</f>
        <v>【25.37】</v>
      </c>
      <c r="ED6" s="22">
        <f>IF(ED7="",NA(),ED7)</f>
        <v>1.24</v>
      </c>
      <c r="EE6" s="22">
        <f t="shared" ref="EE6:EM6" si="14">IF(EE7="",NA(),EE7)</f>
        <v>0.36</v>
      </c>
      <c r="EF6" s="22">
        <f t="shared" si="14"/>
        <v>0.76</v>
      </c>
      <c r="EG6" s="22">
        <f t="shared" si="14"/>
        <v>0.76</v>
      </c>
      <c r="EH6" s="22">
        <f t="shared" si="14"/>
        <v>0.96</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15">
      <c r="A7" s="15"/>
      <c r="B7" s="24">
        <v>2023</v>
      </c>
      <c r="C7" s="24">
        <v>382078</v>
      </c>
      <c r="D7" s="24">
        <v>46</v>
      </c>
      <c r="E7" s="24">
        <v>1</v>
      </c>
      <c r="F7" s="24">
        <v>0</v>
      </c>
      <c r="G7" s="24">
        <v>1</v>
      </c>
      <c r="H7" s="24" t="s">
        <v>93</v>
      </c>
      <c r="I7" s="24" t="s">
        <v>94</v>
      </c>
      <c r="J7" s="24" t="s">
        <v>95</v>
      </c>
      <c r="K7" s="24" t="s">
        <v>96</v>
      </c>
      <c r="L7" s="24" t="s">
        <v>97</v>
      </c>
      <c r="M7" s="24" t="s">
        <v>98</v>
      </c>
      <c r="N7" s="25" t="s">
        <v>99</v>
      </c>
      <c r="O7" s="25">
        <v>65.14</v>
      </c>
      <c r="P7" s="25">
        <v>90.95</v>
      </c>
      <c r="Q7" s="25">
        <v>3025</v>
      </c>
      <c r="R7" s="25">
        <v>39867</v>
      </c>
      <c r="S7" s="25">
        <v>432.12</v>
      </c>
      <c r="T7" s="25">
        <v>92.26</v>
      </c>
      <c r="U7" s="25">
        <v>35957</v>
      </c>
      <c r="V7" s="25">
        <v>87.63</v>
      </c>
      <c r="W7" s="25">
        <v>410.33</v>
      </c>
      <c r="X7" s="25">
        <v>101.41</v>
      </c>
      <c r="Y7" s="25">
        <v>100.15</v>
      </c>
      <c r="Z7" s="25">
        <v>103.85</v>
      </c>
      <c r="AA7" s="25">
        <v>105.19</v>
      </c>
      <c r="AB7" s="25">
        <v>94.17</v>
      </c>
      <c r="AC7" s="25">
        <v>109.01</v>
      </c>
      <c r="AD7" s="25">
        <v>108.83</v>
      </c>
      <c r="AE7" s="25">
        <v>109.23</v>
      </c>
      <c r="AF7" s="25">
        <v>108.04</v>
      </c>
      <c r="AG7" s="25">
        <v>107.49</v>
      </c>
      <c r="AH7" s="25">
        <v>108.24</v>
      </c>
      <c r="AI7" s="25">
        <v>0</v>
      </c>
      <c r="AJ7" s="25">
        <v>0</v>
      </c>
      <c r="AK7" s="25">
        <v>0</v>
      </c>
      <c r="AL7" s="25">
        <v>0</v>
      </c>
      <c r="AM7" s="25">
        <v>8.57</v>
      </c>
      <c r="AN7" s="25">
        <v>3.7</v>
      </c>
      <c r="AO7" s="25">
        <v>4.34</v>
      </c>
      <c r="AP7" s="25">
        <v>4.6900000000000004</v>
      </c>
      <c r="AQ7" s="25">
        <v>4.72</v>
      </c>
      <c r="AR7" s="25">
        <v>5.76</v>
      </c>
      <c r="AS7" s="25">
        <v>1.5</v>
      </c>
      <c r="AT7" s="25">
        <v>262.32</v>
      </c>
      <c r="AU7" s="25">
        <v>211.31</v>
      </c>
      <c r="AV7" s="25">
        <v>205.68</v>
      </c>
      <c r="AW7" s="25">
        <v>186.37</v>
      </c>
      <c r="AX7" s="25">
        <v>133.9</v>
      </c>
      <c r="AY7" s="25">
        <v>365.18</v>
      </c>
      <c r="AZ7" s="25">
        <v>327.77</v>
      </c>
      <c r="BA7" s="25">
        <v>338.02</v>
      </c>
      <c r="BB7" s="25">
        <v>345.94</v>
      </c>
      <c r="BC7" s="25">
        <v>329.7</v>
      </c>
      <c r="BD7" s="25">
        <v>243.36</v>
      </c>
      <c r="BE7" s="25">
        <v>490.77</v>
      </c>
      <c r="BF7" s="25">
        <v>543.9</v>
      </c>
      <c r="BG7" s="25">
        <v>544.16</v>
      </c>
      <c r="BH7" s="25">
        <v>553.46</v>
      </c>
      <c r="BI7" s="25">
        <v>548.97</v>
      </c>
      <c r="BJ7" s="25">
        <v>371.65</v>
      </c>
      <c r="BK7" s="25">
        <v>397.1</v>
      </c>
      <c r="BL7" s="25">
        <v>379.91</v>
      </c>
      <c r="BM7" s="25">
        <v>386.61</v>
      </c>
      <c r="BN7" s="25">
        <v>381.56</v>
      </c>
      <c r="BO7" s="25">
        <v>265.93</v>
      </c>
      <c r="BP7" s="25">
        <v>98.24</v>
      </c>
      <c r="BQ7" s="25">
        <v>92.92</v>
      </c>
      <c r="BR7" s="25">
        <v>96.36</v>
      </c>
      <c r="BS7" s="25">
        <v>96.85</v>
      </c>
      <c r="BT7" s="25">
        <v>84.43</v>
      </c>
      <c r="BU7" s="25">
        <v>98.77</v>
      </c>
      <c r="BV7" s="25">
        <v>95.79</v>
      </c>
      <c r="BW7" s="25">
        <v>98.3</v>
      </c>
      <c r="BX7" s="25">
        <v>93.82</v>
      </c>
      <c r="BY7" s="25">
        <v>95.04</v>
      </c>
      <c r="BZ7" s="25">
        <v>97.82</v>
      </c>
      <c r="CA7" s="25">
        <v>172.36</v>
      </c>
      <c r="CB7" s="25">
        <v>182.17</v>
      </c>
      <c r="CC7" s="25">
        <v>176.01</v>
      </c>
      <c r="CD7" s="25">
        <v>175.49</v>
      </c>
      <c r="CE7" s="25">
        <v>201.85</v>
      </c>
      <c r="CF7" s="25">
        <v>173.67</v>
      </c>
      <c r="CG7" s="25">
        <v>171.13</v>
      </c>
      <c r="CH7" s="25">
        <v>173.7</v>
      </c>
      <c r="CI7" s="25">
        <v>178.94</v>
      </c>
      <c r="CJ7" s="25">
        <v>180.19</v>
      </c>
      <c r="CK7" s="25">
        <v>177.56</v>
      </c>
      <c r="CL7" s="25">
        <v>39.56</v>
      </c>
      <c r="CM7" s="25">
        <v>46.65</v>
      </c>
      <c r="CN7" s="25">
        <v>44.22</v>
      </c>
      <c r="CO7" s="25">
        <v>43.24</v>
      </c>
      <c r="CP7" s="25">
        <v>44.98</v>
      </c>
      <c r="CQ7" s="25">
        <v>59.67</v>
      </c>
      <c r="CR7" s="25">
        <v>60.12</v>
      </c>
      <c r="CS7" s="25">
        <v>60.34</v>
      </c>
      <c r="CT7" s="25">
        <v>59.54</v>
      </c>
      <c r="CU7" s="25">
        <v>59.26</v>
      </c>
      <c r="CV7" s="25">
        <v>59.81</v>
      </c>
      <c r="CW7" s="25">
        <v>71.89</v>
      </c>
      <c r="CX7" s="25">
        <v>75.81</v>
      </c>
      <c r="CY7" s="25">
        <v>73.86</v>
      </c>
      <c r="CZ7" s="25">
        <v>74.14</v>
      </c>
      <c r="DA7" s="25">
        <v>70.41</v>
      </c>
      <c r="DB7" s="25">
        <v>84.6</v>
      </c>
      <c r="DC7" s="25">
        <v>84.24</v>
      </c>
      <c r="DD7" s="25">
        <v>84.19</v>
      </c>
      <c r="DE7" s="25">
        <v>83.93</v>
      </c>
      <c r="DF7" s="25">
        <v>83.84</v>
      </c>
      <c r="DG7" s="25">
        <v>89.42</v>
      </c>
      <c r="DH7" s="25">
        <v>51.8</v>
      </c>
      <c r="DI7" s="25">
        <v>46.26</v>
      </c>
      <c r="DJ7" s="25">
        <v>46.68</v>
      </c>
      <c r="DK7" s="25">
        <v>46.62</v>
      </c>
      <c r="DL7" s="25">
        <v>47.03</v>
      </c>
      <c r="DM7" s="25">
        <v>48.17</v>
      </c>
      <c r="DN7" s="25">
        <v>48.83</v>
      </c>
      <c r="DO7" s="25">
        <v>49.96</v>
      </c>
      <c r="DP7" s="25">
        <v>50.82</v>
      </c>
      <c r="DQ7" s="25">
        <v>51.82</v>
      </c>
      <c r="DR7" s="25">
        <v>52.02</v>
      </c>
      <c r="DS7" s="25">
        <v>30.21</v>
      </c>
      <c r="DT7" s="25">
        <v>28.4</v>
      </c>
      <c r="DU7" s="25">
        <v>28.04</v>
      </c>
      <c r="DV7" s="25">
        <v>28.32</v>
      </c>
      <c r="DW7" s="25">
        <v>28.09</v>
      </c>
      <c r="DX7" s="25">
        <v>17.12</v>
      </c>
      <c r="DY7" s="25">
        <v>18.18</v>
      </c>
      <c r="DZ7" s="25">
        <v>19.32</v>
      </c>
      <c r="EA7" s="25">
        <v>21.16</v>
      </c>
      <c r="EB7" s="25">
        <v>22.72</v>
      </c>
      <c r="EC7" s="25">
        <v>25.37</v>
      </c>
      <c r="ED7" s="25">
        <v>1.24</v>
      </c>
      <c r="EE7" s="25">
        <v>0.36</v>
      </c>
      <c r="EF7" s="25">
        <v>0.76</v>
      </c>
      <c r="EG7" s="25">
        <v>0.76</v>
      </c>
      <c r="EH7" s="25">
        <v>0.96</v>
      </c>
      <c r="EI7" s="25">
        <v>0.54</v>
      </c>
      <c r="EJ7" s="25">
        <v>0.56999999999999995</v>
      </c>
      <c r="EK7" s="25">
        <v>0.52</v>
      </c>
      <c r="EL7" s="25">
        <v>0.48</v>
      </c>
      <c r="EM7" s="25">
        <v>0.48</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2025-02-12T06:17:45Z</cp:lastPrinted>
  <dcterms:created xsi:type="dcterms:W3CDTF">2025-01-24T06:54:11Z</dcterms:created>
  <dcterms:modified xsi:type="dcterms:W3CDTF">2025-02-27T05:19:24Z</dcterms:modified>
  <cp:category/>
</cp:coreProperties>
</file>