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ZUPC\Desktop\"/>
    </mc:Choice>
  </mc:AlternateContent>
  <bookViews>
    <workbookView xWindow="0" yWindow="0" windowWidth="15345" windowHeight="4455"/>
  </bookViews>
  <sheets>
    <sheet name="主要観光施設入込み状況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N38" i="1"/>
  <c r="N37" i="1"/>
  <c r="N36" i="1"/>
  <c r="N35" i="1"/>
  <c r="N34" i="1"/>
  <c r="N33" i="1"/>
  <c r="N32" i="1"/>
  <c r="N31" i="1"/>
  <c r="N30" i="1"/>
  <c r="M22" i="1"/>
  <c r="M23" i="1" s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F22" i="1"/>
  <c r="E22" i="1"/>
  <c r="E23" i="1" s="1"/>
  <c r="D22" i="1"/>
  <c r="D23" i="1" s="1"/>
  <c r="C22" i="1"/>
  <c r="C23" i="1" s="1"/>
  <c r="B22" i="1"/>
  <c r="B23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  <c r="D20" i="1"/>
  <c r="D21" i="1" s="1"/>
  <c r="C20" i="1"/>
  <c r="C21" i="1" s="1"/>
  <c r="B20" i="1"/>
  <c r="B21" i="1" s="1"/>
  <c r="M18" i="1"/>
  <c r="M19" i="1" s="1"/>
  <c r="L18" i="1"/>
  <c r="L19" i="1" s="1"/>
  <c r="K18" i="1"/>
  <c r="K19" i="1" s="1"/>
  <c r="J18" i="1"/>
  <c r="J19" i="1" s="1"/>
  <c r="I18" i="1"/>
  <c r="I19" i="1" s="1"/>
  <c r="H18" i="1"/>
  <c r="H19" i="1" s="1"/>
  <c r="G18" i="1"/>
  <c r="G19" i="1" s="1"/>
  <c r="F18" i="1"/>
  <c r="F19" i="1" s="1"/>
  <c r="E18" i="1"/>
  <c r="E19" i="1" s="1"/>
  <c r="D18" i="1"/>
  <c r="D19" i="1" s="1"/>
  <c r="C18" i="1"/>
  <c r="C19" i="1" s="1"/>
  <c r="B18" i="1"/>
  <c r="B19" i="1" s="1"/>
  <c r="M16" i="1"/>
  <c r="M17" i="1" s="1"/>
  <c r="L16" i="1"/>
  <c r="L17" i="1" s="1"/>
  <c r="K16" i="1"/>
  <c r="K17" i="1" s="1"/>
  <c r="J16" i="1"/>
  <c r="J17" i="1" s="1"/>
  <c r="I16" i="1"/>
  <c r="I17" i="1" s="1"/>
  <c r="H16" i="1"/>
  <c r="H17" i="1" s="1"/>
  <c r="G16" i="1"/>
  <c r="G17" i="1" s="1"/>
  <c r="F16" i="1"/>
  <c r="F17" i="1" s="1"/>
  <c r="E16" i="1"/>
  <c r="E17" i="1" s="1"/>
  <c r="D16" i="1"/>
  <c r="D17" i="1" s="1"/>
  <c r="C16" i="1"/>
  <c r="C17" i="1" s="1"/>
  <c r="B16" i="1"/>
  <c r="B17" i="1" s="1"/>
  <c r="M14" i="1"/>
  <c r="M15" i="1" s="1"/>
  <c r="L14" i="1"/>
  <c r="L15" i="1" s="1"/>
  <c r="K14" i="1"/>
  <c r="K15" i="1" s="1"/>
  <c r="J14" i="1"/>
  <c r="J15" i="1" s="1"/>
  <c r="I14" i="1"/>
  <c r="I15" i="1" s="1"/>
  <c r="H14" i="1"/>
  <c r="H15" i="1" s="1"/>
  <c r="G14" i="1"/>
  <c r="G15" i="1" s="1"/>
  <c r="F14" i="1"/>
  <c r="F15" i="1" s="1"/>
  <c r="E14" i="1"/>
  <c r="E15" i="1" s="1"/>
  <c r="D14" i="1"/>
  <c r="D15" i="1" s="1"/>
  <c r="C14" i="1"/>
  <c r="C15" i="1" s="1"/>
  <c r="B14" i="1"/>
  <c r="B15" i="1" s="1"/>
  <c r="M12" i="1"/>
  <c r="M13" i="1" s="1"/>
  <c r="L12" i="1"/>
  <c r="L13" i="1" s="1"/>
  <c r="K12" i="1"/>
  <c r="K13" i="1" s="1"/>
  <c r="J12" i="1"/>
  <c r="J13" i="1" s="1"/>
  <c r="I12" i="1"/>
  <c r="I13" i="1" s="1"/>
  <c r="H12" i="1"/>
  <c r="H13" i="1" s="1"/>
  <c r="G12" i="1"/>
  <c r="G13" i="1" s="1"/>
  <c r="F12" i="1"/>
  <c r="F13" i="1" s="1"/>
  <c r="E12" i="1"/>
  <c r="E13" i="1" s="1"/>
  <c r="D12" i="1"/>
  <c r="D13" i="1" s="1"/>
  <c r="C12" i="1"/>
  <c r="C13" i="1" s="1"/>
  <c r="B12" i="1"/>
  <c r="B13" i="1" s="1"/>
  <c r="M10" i="1"/>
  <c r="M11" i="1" s="1"/>
  <c r="L10" i="1"/>
  <c r="L11" i="1" s="1"/>
  <c r="K10" i="1"/>
  <c r="K11" i="1" s="1"/>
  <c r="J10" i="1"/>
  <c r="J11" i="1" s="1"/>
  <c r="I10" i="1"/>
  <c r="I11" i="1" s="1"/>
  <c r="H10" i="1"/>
  <c r="H11" i="1" s="1"/>
  <c r="G10" i="1"/>
  <c r="G11" i="1" s="1"/>
  <c r="F10" i="1"/>
  <c r="F11" i="1" s="1"/>
  <c r="E10" i="1"/>
  <c r="E11" i="1" s="1"/>
  <c r="D10" i="1"/>
  <c r="D11" i="1" s="1"/>
  <c r="C10" i="1"/>
  <c r="C11" i="1" s="1"/>
  <c r="B10" i="1"/>
  <c r="B11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E8" i="1"/>
  <c r="E9" i="1" s="1"/>
  <c r="D8" i="1"/>
  <c r="D9" i="1" s="1"/>
  <c r="C8" i="1"/>
  <c r="C9" i="1" s="1"/>
  <c r="B8" i="1"/>
  <c r="B9" i="1" s="1"/>
  <c r="M6" i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F7" i="1" s="1"/>
  <c r="E6" i="1"/>
  <c r="E7" i="1" s="1"/>
  <c r="D6" i="1"/>
  <c r="D7" i="1" s="1"/>
  <c r="C6" i="1"/>
  <c r="C7" i="1" s="1"/>
  <c r="B6" i="1"/>
  <c r="B7" i="1" s="1"/>
  <c r="M4" i="1"/>
  <c r="L4" i="1"/>
  <c r="L5" i="1" s="1"/>
  <c r="K4" i="1"/>
  <c r="J4" i="1"/>
  <c r="J5" i="1" s="1"/>
  <c r="I4" i="1"/>
  <c r="I5" i="1" s="1"/>
  <c r="H4" i="1"/>
  <c r="H5" i="1" s="1"/>
  <c r="G4" i="1"/>
  <c r="G5" i="1" s="1"/>
  <c r="F4" i="1"/>
  <c r="F5" i="1" s="1"/>
  <c r="E4" i="1"/>
  <c r="D4" i="1"/>
  <c r="D5" i="1" s="1"/>
  <c r="C4" i="1"/>
  <c r="B4" i="1"/>
  <c r="B5" i="1" s="1"/>
  <c r="M24" i="1" l="1"/>
  <c r="E24" i="1"/>
  <c r="C24" i="1"/>
  <c r="K24" i="1"/>
  <c r="N22" i="1"/>
  <c r="J25" i="1"/>
  <c r="M5" i="1"/>
  <c r="M25" i="1" s="1"/>
  <c r="C5" i="1"/>
  <c r="C25" i="1" s="1"/>
  <c r="G24" i="1"/>
  <c r="E5" i="1"/>
  <c r="I25" i="1"/>
  <c r="K5" i="1"/>
  <c r="K25" i="1" s="1"/>
  <c r="N14" i="1"/>
  <c r="B25" i="1"/>
  <c r="N9" i="1"/>
  <c r="N11" i="1"/>
  <c r="N13" i="1"/>
  <c r="D25" i="1"/>
  <c r="N15" i="1"/>
  <c r="N7" i="1"/>
  <c r="L25" i="1"/>
  <c r="N17" i="1"/>
  <c r="N19" i="1"/>
  <c r="N21" i="1"/>
  <c r="H25" i="1"/>
  <c r="G25" i="1"/>
  <c r="N6" i="1"/>
  <c r="N8" i="1"/>
  <c r="N16" i="1"/>
  <c r="F24" i="1"/>
  <c r="N10" i="1"/>
  <c r="H24" i="1"/>
  <c r="I24" i="1"/>
  <c r="N4" i="1"/>
  <c r="N12" i="1"/>
  <c r="N20" i="1"/>
  <c r="B24" i="1"/>
  <c r="J24" i="1"/>
  <c r="N18" i="1"/>
  <c r="F23" i="1"/>
  <c r="F25" i="1" s="1"/>
  <c r="D24" i="1"/>
  <c r="L24" i="1"/>
  <c r="N5" i="1" l="1"/>
  <c r="E25" i="1"/>
  <c r="N25" i="1" s="1"/>
  <c r="N24" i="1"/>
  <c r="N23" i="1"/>
</calcChain>
</file>

<file path=xl/sharedStrings.xml><?xml version="1.0" encoding="utf-8"?>
<sst xmlns="http://schemas.openxmlformats.org/spreadsheetml/2006/main" count="63" uniqueCount="30">
  <si>
    <t>令和4年度主要観光施設入込み状況調</t>
    <rPh sb="0" eb="1">
      <t>レイ</t>
    </rPh>
    <rPh sb="1" eb="2">
      <t>ワ</t>
    </rPh>
    <rPh sb="3" eb="5">
      <t>ネンド</t>
    </rPh>
    <rPh sb="5" eb="7">
      <t>シュヨウ</t>
    </rPh>
    <rPh sb="7" eb="9">
      <t>カンコウ</t>
    </rPh>
    <rPh sb="9" eb="11">
      <t>シセツ</t>
    </rPh>
    <rPh sb="11" eb="13">
      <t>イリコ</t>
    </rPh>
    <rPh sb="14" eb="16">
      <t>ジョウキョウ</t>
    </rPh>
    <rPh sb="16" eb="17">
      <t>シラ</t>
    </rPh>
    <phoneticPr fontId="5"/>
  </si>
  <si>
    <t>【令和4年4月～令和５年3月】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10">
      <t>レイワ</t>
    </rPh>
    <rPh sb="11" eb="12">
      <t>ネン</t>
    </rPh>
    <rPh sb="13" eb="14">
      <t>ガツ</t>
    </rPh>
    <phoneticPr fontId="5"/>
  </si>
  <si>
    <t>施　設　名</t>
    <rPh sb="0" eb="1">
      <t>シ</t>
    </rPh>
    <rPh sb="2" eb="3">
      <t>セツ</t>
    </rPh>
    <rPh sb="4" eb="5">
      <t>メイ</t>
    </rPh>
    <phoneticPr fontId="5"/>
  </si>
  <si>
    <t>４　月</t>
    <rPh sb="2" eb="3">
      <t>ガツ</t>
    </rPh>
    <phoneticPr fontId="5"/>
  </si>
  <si>
    <t>５　月</t>
    <rPh sb="2" eb="3">
      <t>ガツ</t>
    </rPh>
    <phoneticPr fontId="5"/>
  </si>
  <si>
    <t>６　月</t>
    <rPh sb="2" eb="3">
      <t>ガツ</t>
    </rPh>
    <phoneticPr fontId="5"/>
  </si>
  <si>
    <t>７　月</t>
    <rPh sb="2" eb="3">
      <t>ガツ</t>
    </rPh>
    <phoneticPr fontId="5"/>
  </si>
  <si>
    <t>８　月</t>
    <rPh sb="2" eb="3">
      <t>ガツ</t>
    </rPh>
    <phoneticPr fontId="5"/>
  </si>
  <si>
    <t>９　月</t>
    <rPh sb="2" eb="3">
      <t>ガツ</t>
    </rPh>
    <phoneticPr fontId="5"/>
  </si>
  <si>
    <t>１０　月</t>
    <rPh sb="3" eb="4">
      <t>ガツ</t>
    </rPh>
    <phoneticPr fontId="5"/>
  </si>
  <si>
    <t>１１　月</t>
    <rPh sb="3" eb="4">
      <t>ガツ</t>
    </rPh>
    <phoneticPr fontId="5"/>
  </si>
  <si>
    <t>１２　月</t>
    <rPh sb="3" eb="4">
      <t>ガツ</t>
    </rPh>
    <phoneticPr fontId="5"/>
  </si>
  <si>
    <t>１　月</t>
    <rPh sb="2" eb="3">
      <t>ガツ</t>
    </rPh>
    <phoneticPr fontId="5"/>
  </si>
  <si>
    <t>２　月</t>
    <rPh sb="2" eb="3">
      <t>ガツ</t>
    </rPh>
    <phoneticPr fontId="5"/>
  </si>
  <si>
    <t>３　月</t>
    <rPh sb="2" eb="3">
      <t>ガツ</t>
    </rPh>
    <phoneticPr fontId="5"/>
  </si>
  <si>
    <t>合計</t>
    <rPh sb="0" eb="2">
      <t>ゴウケイ</t>
    </rPh>
    <phoneticPr fontId="5"/>
  </si>
  <si>
    <t>臥龍山荘</t>
    <rPh sb="0" eb="1">
      <t>フ</t>
    </rPh>
    <rPh sb="1" eb="2">
      <t>リュウ</t>
    </rPh>
    <rPh sb="2" eb="4">
      <t>サンソウ</t>
    </rPh>
    <phoneticPr fontId="5"/>
  </si>
  <si>
    <t>R3比較</t>
    <rPh sb="2" eb="4">
      <t>ヒカク</t>
    </rPh>
    <phoneticPr fontId="5"/>
  </si>
  <si>
    <t>大洲家族旅行村
（公園）</t>
    <rPh sb="0" eb="2">
      <t>オオズ</t>
    </rPh>
    <rPh sb="2" eb="4">
      <t>カゾク</t>
    </rPh>
    <rPh sb="4" eb="6">
      <t>リョコウ</t>
    </rPh>
    <rPh sb="6" eb="7">
      <t>ムラ</t>
    </rPh>
    <rPh sb="9" eb="11">
      <t>コウエン</t>
    </rPh>
    <phoneticPr fontId="5"/>
  </si>
  <si>
    <t>大洲家族旅行村（キャンプ・コテージ）</t>
    <rPh sb="0" eb="2">
      <t>オオズ</t>
    </rPh>
    <rPh sb="2" eb="4">
      <t>カゾク</t>
    </rPh>
    <rPh sb="4" eb="6">
      <t>リョコウ</t>
    </rPh>
    <rPh sb="6" eb="7">
      <t>ムラ</t>
    </rPh>
    <phoneticPr fontId="5"/>
  </si>
  <si>
    <t>おおず赤煉瓦館</t>
    <rPh sb="3" eb="4">
      <t>アカ</t>
    </rPh>
    <rPh sb="4" eb="6">
      <t>レンガ</t>
    </rPh>
    <rPh sb="6" eb="7">
      <t>カン</t>
    </rPh>
    <phoneticPr fontId="5"/>
  </si>
  <si>
    <t>大洲城</t>
    <rPh sb="0" eb="2">
      <t>オオズ</t>
    </rPh>
    <rPh sb="2" eb="3">
      <t>シロ</t>
    </rPh>
    <phoneticPr fontId="5"/>
  </si>
  <si>
    <t>あさもや</t>
    <phoneticPr fontId="5"/>
  </si>
  <si>
    <t>思ひ出倉庫</t>
    <rPh sb="0" eb="1">
      <t>オモ</t>
    </rPh>
    <rPh sb="2" eb="3">
      <t>デ</t>
    </rPh>
    <rPh sb="3" eb="5">
      <t>ソウコ</t>
    </rPh>
    <phoneticPr fontId="5"/>
  </si>
  <si>
    <t>伊予大洲駅
観光案内所</t>
    <rPh sb="0" eb="2">
      <t>イヨ</t>
    </rPh>
    <rPh sb="2" eb="4">
      <t>オオズ</t>
    </rPh>
    <rPh sb="4" eb="5">
      <t>エキ</t>
    </rPh>
    <rPh sb="6" eb="8">
      <t>カンコウ</t>
    </rPh>
    <rPh sb="8" eb="10">
      <t>アンナイ</t>
    </rPh>
    <rPh sb="10" eb="11">
      <t>ショ</t>
    </rPh>
    <phoneticPr fontId="5"/>
  </si>
  <si>
    <t>盤泉荘</t>
    <rPh sb="0" eb="1">
      <t>バン</t>
    </rPh>
    <rPh sb="1" eb="2">
      <t>セン</t>
    </rPh>
    <rPh sb="2" eb="3">
      <t>ソウ</t>
    </rPh>
    <phoneticPr fontId="5"/>
  </si>
  <si>
    <t>清流の里ひじかわ</t>
    <rPh sb="0" eb="2">
      <t>セイリュウ</t>
    </rPh>
    <rPh sb="3" eb="4">
      <t>サト</t>
    </rPh>
    <phoneticPr fontId="5"/>
  </si>
  <si>
    <t>合　　計</t>
    <rPh sb="0" eb="1">
      <t>ゴウ</t>
    </rPh>
    <rPh sb="3" eb="4">
      <t>ケイ</t>
    </rPh>
    <phoneticPr fontId="5"/>
  </si>
  <si>
    <t>【令和3年4月～令和4年3月】※比較用参考資料</t>
    <rPh sb="1" eb="2">
      <t>レイ</t>
    </rPh>
    <rPh sb="2" eb="3">
      <t>ワ</t>
    </rPh>
    <rPh sb="4" eb="5">
      <t>ネン</t>
    </rPh>
    <rPh sb="5" eb="6">
      <t>ヘイネン</t>
    </rPh>
    <rPh sb="6" eb="7">
      <t>ガツ</t>
    </rPh>
    <rPh sb="8" eb="9">
      <t>レイ</t>
    </rPh>
    <rPh sb="9" eb="10">
      <t>ワ</t>
    </rPh>
    <rPh sb="11" eb="12">
      <t>ネン</t>
    </rPh>
    <rPh sb="12" eb="13">
      <t>ヘイネン</t>
    </rPh>
    <rPh sb="13" eb="14">
      <t>ガツ</t>
    </rPh>
    <rPh sb="16" eb="19">
      <t>ヒカクヨウ</t>
    </rPh>
    <rPh sb="19" eb="21">
      <t>サンコウ</t>
    </rPh>
    <rPh sb="21" eb="23">
      <t>シリョウ</t>
    </rPh>
    <phoneticPr fontId="5"/>
  </si>
  <si>
    <t>大洲家族旅行村（公園）</t>
    <rPh sb="0" eb="2">
      <t>オオズ</t>
    </rPh>
    <rPh sb="2" eb="4">
      <t>カゾク</t>
    </rPh>
    <rPh sb="4" eb="6">
      <t>リョコウ</t>
    </rPh>
    <rPh sb="6" eb="7">
      <t>ムラ</t>
    </rPh>
    <rPh sb="8" eb="10">
      <t>コウエン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</si>
</sst>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\+#,##0;\-#,##0"/>
    <numFmt numFmtId="178" formatCode="\+#,##0_ ;[Red]\-#,##0\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4" xfId="1" applyNumberFormat="1" applyFont="1" applyBorder="1">
      <alignment vertical="center"/>
    </xf>
    <xf numFmtId="176" fontId="2" fillId="0" borderId="6" xfId="0" applyNumberFormat="1" applyFont="1" applyBorder="1" applyAlignment="1">
      <alignment horizontal="center" vertical="center"/>
    </xf>
    <xf numFmtId="177" fontId="2" fillId="0" borderId="6" xfId="1" applyNumberFormat="1" applyFont="1" applyBorder="1">
      <alignment vertical="center"/>
    </xf>
    <xf numFmtId="176" fontId="2" fillId="0" borderId="7" xfId="0" applyNumberFormat="1" applyFont="1" applyBorder="1" applyAlignment="1">
      <alignment vertical="center" wrapText="1"/>
    </xf>
    <xf numFmtId="176" fontId="2" fillId="0" borderId="7" xfId="1" applyNumberFormat="1" applyFont="1" applyBorder="1">
      <alignment vertical="center"/>
    </xf>
    <xf numFmtId="176" fontId="2" fillId="0" borderId="8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177" fontId="2" fillId="0" borderId="9" xfId="1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/>
    </xf>
    <xf numFmtId="177" fontId="2" fillId="0" borderId="10" xfId="1" applyNumberFormat="1" applyFont="1" applyBorder="1">
      <alignment vertical="center"/>
    </xf>
    <xf numFmtId="176" fontId="2" fillId="0" borderId="7" xfId="0" applyNumberFormat="1" applyFont="1" applyBorder="1" applyAlignment="1">
      <alignment horizontal="center" vertical="center" wrapText="1"/>
    </xf>
    <xf numFmtId="177" fontId="2" fillId="0" borderId="11" xfId="1" applyNumberFormat="1" applyFont="1" applyBorder="1">
      <alignment vertical="center"/>
    </xf>
    <xf numFmtId="176" fontId="2" fillId="0" borderId="12" xfId="0" applyNumberFormat="1" applyFont="1" applyBorder="1" applyAlignment="1">
      <alignment horizontal="center" vertical="center"/>
    </xf>
    <xf numFmtId="177" fontId="2" fillId="0" borderId="13" xfId="1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177" fontId="2" fillId="0" borderId="2" xfId="1" applyNumberFormat="1" applyFont="1" applyBorder="1">
      <alignment vertical="center"/>
    </xf>
    <xf numFmtId="178" fontId="2" fillId="0" borderId="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1" applyNumberFormat="1" applyFont="1" applyBorder="1">
      <alignment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distributed"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14" xfId="1" applyNumberFormat="1" applyFont="1" applyBorder="1">
      <alignment vertical="center"/>
    </xf>
    <xf numFmtId="176" fontId="2" fillId="0" borderId="2" xfId="0" applyNumberFormat="1" applyFont="1" applyBorder="1" applyAlignment="1">
      <alignment horizontal="distributed" vertical="center" wrapText="1"/>
    </xf>
    <xf numFmtId="176" fontId="2" fillId="0" borderId="2" xfId="0" applyNumberFormat="1" applyFont="1" applyFill="1" applyBorder="1" applyAlignment="1">
      <alignment horizontal="distributed" vertical="center"/>
    </xf>
    <xf numFmtId="176" fontId="2" fillId="0" borderId="14" xfId="1" applyNumberFormat="1" applyFont="1" applyFill="1" applyBorder="1">
      <alignment vertical="center"/>
    </xf>
    <xf numFmtId="176" fontId="6" fillId="0" borderId="2" xfId="1" applyNumberFormat="1" applyFont="1" applyFill="1" applyBorder="1">
      <alignment vertical="center"/>
    </xf>
    <xf numFmtId="176" fontId="6" fillId="0" borderId="2" xfId="1" applyNumberFormat="1" applyFont="1" applyBorder="1">
      <alignment vertical="center"/>
    </xf>
    <xf numFmtId="176" fontId="2" fillId="0" borderId="3" xfId="1" applyNumberFormat="1" applyFont="1" applyBorder="1">
      <alignment vertical="center"/>
    </xf>
    <xf numFmtId="176" fontId="6" fillId="0" borderId="7" xfId="0" applyNumberFormat="1" applyFont="1" applyBorder="1" applyAlignment="1">
      <alignment vertical="center" wrapText="1"/>
    </xf>
    <xf numFmtId="176" fontId="6" fillId="0" borderId="2" xfId="0" applyNumberFormat="1" applyFont="1" applyBorder="1" applyAlignment="1">
      <alignment horizontal="distributed" vertical="center" wrapText="1"/>
    </xf>
    <xf numFmtId="176" fontId="4" fillId="0" borderId="0" xfId="0" applyNumberFormat="1" applyFont="1" applyAlignment="1">
      <alignment horizontal="distributed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4" xfId="1" applyNumberFormat="1" applyFont="1" applyBorder="1" applyAlignment="1">
      <alignment vertical="center" wrapText="1"/>
    </xf>
    <xf numFmtId="176" fontId="2" fillId="0" borderId="7" xfId="1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176" fontId="7" fillId="0" borderId="7" xfId="0" applyNumberFormat="1" applyFont="1" applyBorder="1" applyAlignment="1">
      <alignment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20D822\kankou\&#35251;&#20809;&#12414;&#12385;&#12389;&#12367;&#12426;&#35506;&#65288;&#65320;30.5-&#65289;\02&#20107;&#26989;\09&#35519;&#26619;&#65288;&#35251;&#20809;&#23458;&#25968;&#65289;\&#32113;&#35336;\&#12295;&#22823;&#27954;&#24066;&#20027;&#35201;&#26045;&#35373;&#20837;&#36796;&#23458;&#25968;&#65288;&#27598;&#26376;&#65289;\R4&#35251;&#20809;&#23458;&#25968;\&#12295;&#27598;&#26376;&#35519;&#26619;\&#12304;&#20462;&#27491;&#12305;&#9678;04&#12304;&#27598;&#26376;&#26356;&#26032;&#12305;&#30476;&#25552;&#20379;&#35251;&#20809;&#23458;&#25968;&#65288;&#22806;&#22269;&#20154;&#21547;&#65289;&#12288;&#36942;&#21435;&#65301;&#12533;&#24180;(H24&#38283;&#22987;)&#27604;&#36611;&#20998;&#122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提出用"/>
      <sheetName val="印刷用（あさもや前年比較正常値）"/>
      <sheetName val="決裁用(過去５ヵ年比較)"/>
      <sheetName val="３月末〆（通常）　外国人客数   "/>
      <sheetName val="H29比較"/>
      <sheetName val="グラフデータ"/>
      <sheetName val="Graph1"/>
    </sheetNames>
    <sheetDataSet>
      <sheetData sheetId="0"/>
      <sheetData sheetId="1"/>
      <sheetData sheetId="2">
        <row r="5">
          <cell r="C5">
            <v>2156</v>
          </cell>
          <cell r="D5">
            <v>4065</v>
          </cell>
          <cell r="E5">
            <v>2589</v>
          </cell>
          <cell r="F5">
            <v>2601</v>
          </cell>
          <cell r="G5">
            <v>2803</v>
          </cell>
          <cell r="H5">
            <v>2837</v>
          </cell>
          <cell r="I5">
            <v>3710</v>
          </cell>
          <cell r="J5">
            <v>6389</v>
          </cell>
          <cell r="K5">
            <v>3327</v>
          </cell>
          <cell r="L5">
            <v>2128</v>
          </cell>
          <cell r="M5">
            <v>2755</v>
          </cell>
          <cell r="N5">
            <v>3802</v>
          </cell>
        </row>
        <row r="7">
          <cell r="C7">
            <v>2000</v>
          </cell>
          <cell r="D7">
            <v>2300</v>
          </cell>
          <cell r="E7">
            <v>2000</v>
          </cell>
          <cell r="F7">
            <v>4000</v>
          </cell>
          <cell r="G7">
            <v>4500</v>
          </cell>
          <cell r="H7">
            <v>4500</v>
          </cell>
          <cell r="I7">
            <v>900</v>
          </cell>
          <cell r="J7">
            <v>450</v>
          </cell>
          <cell r="K7">
            <v>180</v>
          </cell>
          <cell r="L7">
            <v>90</v>
          </cell>
          <cell r="M7">
            <v>70</v>
          </cell>
          <cell r="N7">
            <v>270</v>
          </cell>
        </row>
        <row r="9">
          <cell r="C9">
            <v>602</v>
          </cell>
          <cell r="D9">
            <v>438</v>
          </cell>
          <cell r="E9">
            <v>154</v>
          </cell>
          <cell r="F9">
            <v>301</v>
          </cell>
          <cell r="G9">
            <v>709</v>
          </cell>
          <cell r="H9">
            <v>199</v>
          </cell>
          <cell r="I9">
            <v>343</v>
          </cell>
          <cell r="J9">
            <v>484</v>
          </cell>
          <cell r="K9">
            <v>201</v>
          </cell>
          <cell r="L9">
            <v>207</v>
          </cell>
          <cell r="M9">
            <v>171</v>
          </cell>
          <cell r="N9">
            <v>350</v>
          </cell>
        </row>
        <row r="11">
          <cell r="C11">
            <v>3023</v>
          </cell>
          <cell r="D11">
            <v>5208</v>
          </cell>
          <cell r="E11">
            <v>2277</v>
          </cell>
          <cell r="F11">
            <v>2929</v>
          </cell>
          <cell r="G11">
            <v>4643</v>
          </cell>
          <cell r="H11">
            <v>2598</v>
          </cell>
          <cell r="I11">
            <v>3253</v>
          </cell>
          <cell r="J11">
            <v>4297</v>
          </cell>
          <cell r="K11">
            <v>2841</v>
          </cell>
          <cell r="L11">
            <v>1907</v>
          </cell>
          <cell r="M11">
            <v>2374</v>
          </cell>
          <cell r="N11">
            <v>3198</v>
          </cell>
        </row>
        <row r="13">
          <cell r="C13">
            <v>2999</v>
          </cell>
          <cell r="D13">
            <v>4663</v>
          </cell>
          <cell r="E13">
            <v>1891</v>
          </cell>
          <cell r="F13">
            <v>2284</v>
          </cell>
          <cell r="G13">
            <v>3677</v>
          </cell>
          <cell r="H13">
            <v>2455</v>
          </cell>
          <cell r="I13">
            <v>3781</v>
          </cell>
          <cell r="J13">
            <v>5214</v>
          </cell>
          <cell r="K13">
            <v>2884</v>
          </cell>
          <cell r="L13">
            <v>2270</v>
          </cell>
          <cell r="M13">
            <v>2517</v>
          </cell>
          <cell r="N13">
            <v>4908</v>
          </cell>
        </row>
        <row r="15">
          <cell r="C15">
            <v>3519</v>
          </cell>
          <cell r="D15">
            <v>5567</v>
          </cell>
          <cell r="E15">
            <v>3855</v>
          </cell>
          <cell r="F15">
            <v>3891</v>
          </cell>
          <cell r="G15">
            <v>4674</v>
          </cell>
          <cell r="H15">
            <v>3328</v>
          </cell>
          <cell r="I15">
            <v>4550</v>
          </cell>
          <cell r="J15">
            <v>6193</v>
          </cell>
          <cell r="K15">
            <v>4031</v>
          </cell>
          <cell r="L15">
            <v>3840</v>
          </cell>
          <cell r="M15">
            <v>4042</v>
          </cell>
          <cell r="N15">
            <v>4827</v>
          </cell>
        </row>
        <row r="17">
          <cell r="C17">
            <v>1155</v>
          </cell>
          <cell r="D17">
            <v>2371</v>
          </cell>
          <cell r="E17">
            <v>868</v>
          </cell>
          <cell r="F17">
            <v>1230</v>
          </cell>
          <cell r="G17">
            <v>2055</v>
          </cell>
          <cell r="H17">
            <v>1205</v>
          </cell>
          <cell r="I17">
            <v>1352</v>
          </cell>
          <cell r="J17">
            <v>1371</v>
          </cell>
          <cell r="K17">
            <v>613</v>
          </cell>
          <cell r="L17">
            <v>882</v>
          </cell>
          <cell r="M17">
            <v>1001</v>
          </cell>
          <cell r="N17">
            <v>1323</v>
          </cell>
        </row>
        <row r="19">
          <cell r="C19">
            <v>945</v>
          </cell>
          <cell r="D19">
            <v>1315</v>
          </cell>
          <cell r="E19">
            <v>862</v>
          </cell>
          <cell r="F19">
            <v>901</v>
          </cell>
          <cell r="G19">
            <v>1125</v>
          </cell>
          <cell r="H19">
            <v>977</v>
          </cell>
          <cell r="I19">
            <v>1338</v>
          </cell>
          <cell r="J19">
            <v>1343</v>
          </cell>
          <cell r="K19">
            <v>854</v>
          </cell>
          <cell r="L19">
            <v>877</v>
          </cell>
          <cell r="M19">
            <v>1109</v>
          </cell>
          <cell r="N19">
            <v>1711</v>
          </cell>
        </row>
        <row r="21">
          <cell r="C21">
            <v>387</v>
          </cell>
          <cell r="D21">
            <v>576</v>
          </cell>
          <cell r="E21">
            <v>289</v>
          </cell>
          <cell r="F21">
            <v>270</v>
          </cell>
          <cell r="G21">
            <v>394</v>
          </cell>
          <cell r="H21">
            <v>318</v>
          </cell>
          <cell r="I21">
            <v>497</v>
          </cell>
          <cell r="J21">
            <v>763</v>
          </cell>
          <cell r="K21">
            <v>372</v>
          </cell>
          <cell r="L21">
            <v>321</v>
          </cell>
          <cell r="M21">
            <v>369</v>
          </cell>
          <cell r="N21">
            <v>711</v>
          </cell>
        </row>
        <row r="23">
          <cell r="C23">
            <v>22124</v>
          </cell>
          <cell r="D23">
            <v>22848</v>
          </cell>
          <cell r="E23">
            <v>18506</v>
          </cell>
          <cell r="F23">
            <v>14516</v>
          </cell>
          <cell r="G23">
            <v>18140</v>
          </cell>
          <cell r="H23">
            <v>16344</v>
          </cell>
          <cell r="I23">
            <v>22846</v>
          </cell>
          <cell r="J23">
            <v>22692</v>
          </cell>
          <cell r="K23">
            <v>18134</v>
          </cell>
          <cell r="L23">
            <v>13844</v>
          </cell>
          <cell r="M23">
            <v>15134</v>
          </cell>
          <cell r="N23">
            <v>21054</v>
          </cell>
        </row>
      </sheetData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I28" sqref="I28"/>
    </sheetView>
  </sheetViews>
  <sheetFormatPr defaultRowHeight="18.75" x14ac:dyDescent="0.4"/>
  <cols>
    <col min="1" max="1" width="14.375" customWidth="1"/>
  </cols>
  <sheetData>
    <row r="1" spans="1:14" ht="16.5" customHeight="1" x14ac:dyDescent="0.4">
      <c r="A1" s="1"/>
      <c r="B1" s="1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1"/>
      <c r="M1" s="1"/>
      <c r="N1" s="1"/>
    </row>
    <row r="2" spans="1:14" x14ac:dyDescent="0.4">
      <c r="A2" s="38" t="s">
        <v>1</v>
      </c>
      <c r="B2" s="38"/>
      <c r="C2" s="38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customHeight="1" x14ac:dyDescent="0.4">
      <c r="A3" s="2" t="s">
        <v>2</v>
      </c>
      <c r="B3" s="3" t="s">
        <v>3</v>
      </c>
      <c r="C3" s="2" t="s">
        <v>4</v>
      </c>
      <c r="D3" s="2" t="s">
        <v>5</v>
      </c>
      <c r="E3" s="4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5" t="s">
        <v>14</v>
      </c>
      <c r="N3" s="2" t="s">
        <v>15</v>
      </c>
    </row>
    <row r="4" spans="1:14" ht="27" customHeight="1" x14ac:dyDescent="0.4">
      <c r="A4" s="4" t="s">
        <v>16</v>
      </c>
      <c r="B4" s="6">
        <f>IF('[1]決裁用(過去５ヵ年比較)'!C5="","",'[1]決裁用(過去５ヵ年比較)'!C5)</f>
        <v>2156</v>
      </c>
      <c r="C4" s="6">
        <f>IF('[1]決裁用(過去５ヵ年比較)'!D5="","",'[1]決裁用(過去５ヵ年比較)'!D5)</f>
        <v>4065</v>
      </c>
      <c r="D4" s="6">
        <f>IF('[1]決裁用(過去５ヵ年比較)'!E5="","",'[1]決裁用(過去５ヵ年比較)'!E5)</f>
        <v>2589</v>
      </c>
      <c r="E4" s="6">
        <f>IF('[1]決裁用(過去５ヵ年比較)'!F5="","",'[1]決裁用(過去５ヵ年比較)'!F5)</f>
        <v>2601</v>
      </c>
      <c r="F4" s="6">
        <f>IF('[1]決裁用(過去５ヵ年比較)'!G5="","",'[1]決裁用(過去５ヵ年比較)'!G5)</f>
        <v>2803</v>
      </c>
      <c r="G4" s="6">
        <f>IF('[1]決裁用(過去５ヵ年比較)'!H5="","",'[1]決裁用(過去５ヵ年比較)'!H5)</f>
        <v>2837</v>
      </c>
      <c r="H4" s="6">
        <f>IF('[1]決裁用(過去５ヵ年比較)'!I5="","",'[1]決裁用(過去５ヵ年比較)'!I5)</f>
        <v>3710</v>
      </c>
      <c r="I4" s="6">
        <f>IF('[1]決裁用(過去５ヵ年比較)'!J5="","",'[1]決裁用(過去５ヵ年比較)'!J5)</f>
        <v>6389</v>
      </c>
      <c r="J4" s="6">
        <f>IF('[1]決裁用(過去５ヵ年比較)'!K5="","",'[1]決裁用(過去５ヵ年比較)'!K5)</f>
        <v>3327</v>
      </c>
      <c r="K4" s="6">
        <f>IF('[1]決裁用(過去５ヵ年比較)'!L5="","",'[1]決裁用(過去５ヵ年比較)'!L5)</f>
        <v>2128</v>
      </c>
      <c r="L4" s="6">
        <f>IF('[1]決裁用(過去５ヵ年比較)'!M5="","",'[1]決裁用(過去５ヵ年比較)'!M5)</f>
        <v>2755</v>
      </c>
      <c r="M4" s="6">
        <f>IF('[1]決裁用(過去５ヵ年比較)'!N5="","",'[1]決裁用(過去５ヵ年比較)'!N5)</f>
        <v>3802</v>
      </c>
      <c r="N4" s="6">
        <f t="shared" ref="N4:N16" si="0">SUM(B4:M4)</f>
        <v>39162</v>
      </c>
    </row>
    <row r="5" spans="1:14" ht="15" customHeight="1" x14ac:dyDescent="0.4">
      <c r="A5" s="7" t="s">
        <v>17</v>
      </c>
      <c r="B5" s="8">
        <f>IF(B4="","",B4-B30)</f>
        <v>1514</v>
      </c>
      <c r="C5" s="8">
        <f>IF(C4="","",C4-C30)</f>
        <v>4065</v>
      </c>
      <c r="D5" s="8">
        <f>IF(D4="","",D4-D30)</f>
        <v>1766</v>
      </c>
      <c r="E5" s="8">
        <f>IF(E4="","",E4-E30)</f>
        <v>1300</v>
      </c>
      <c r="F5" s="8">
        <f>IF(F4="","",F4-F30)</f>
        <v>1636</v>
      </c>
      <c r="G5" s="8">
        <f>IF(G4="","",G4-G30)</f>
        <v>1568</v>
      </c>
      <c r="H5" s="8">
        <f>IF(H4="","",H4-H30)</f>
        <v>1617</v>
      </c>
      <c r="I5" s="8">
        <f>IF(I4="","",I4-I30)</f>
        <v>2849</v>
      </c>
      <c r="J5" s="8">
        <f>IF(J4="","",J4-J30)</f>
        <v>1414</v>
      </c>
      <c r="K5" s="8">
        <f>IF(K4="","",K4-K30)</f>
        <v>979</v>
      </c>
      <c r="L5" s="8">
        <f>IF(L4="","",L4-L30)</f>
        <v>1951</v>
      </c>
      <c r="M5" s="8">
        <f>IF(M4="","",M4-M30)</f>
        <v>2226</v>
      </c>
      <c r="N5" s="8">
        <f t="shared" si="0"/>
        <v>22885</v>
      </c>
    </row>
    <row r="6" spans="1:14" ht="30.75" customHeight="1" x14ac:dyDescent="0.4">
      <c r="A6" s="9" t="s">
        <v>18</v>
      </c>
      <c r="B6" s="6">
        <f>IF('[1]決裁用(過去５ヵ年比較)'!C7="","",'[1]決裁用(過去５ヵ年比較)'!C7)</f>
        <v>2000</v>
      </c>
      <c r="C6" s="6">
        <f>IF('[1]決裁用(過去５ヵ年比較)'!D7="","",'[1]決裁用(過去５ヵ年比較)'!D7)</f>
        <v>2300</v>
      </c>
      <c r="D6" s="6">
        <f>IF('[1]決裁用(過去５ヵ年比較)'!E7="","",'[1]決裁用(過去５ヵ年比較)'!E7)</f>
        <v>2000</v>
      </c>
      <c r="E6" s="6">
        <f>IF('[1]決裁用(過去５ヵ年比較)'!F7="","",'[1]決裁用(過去５ヵ年比較)'!F7)</f>
        <v>4000</v>
      </c>
      <c r="F6" s="6">
        <f>IF('[1]決裁用(過去５ヵ年比較)'!G7="","",'[1]決裁用(過去５ヵ年比較)'!G7)</f>
        <v>4500</v>
      </c>
      <c r="G6" s="6">
        <f>IF('[1]決裁用(過去５ヵ年比較)'!H7="","",'[1]決裁用(過去５ヵ年比較)'!H7)</f>
        <v>4500</v>
      </c>
      <c r="H6" s="6">
        <f>IF('[1]決裁用(過去５ヵ年比較)'!I7="","",'[1]決裁用(過去５ヵ年比較)'!I7)</f>
        <v>900</v>
      </c>
      <c r="I6" s="6">
        <f>IF('[1]決裁用(過去５ヵ年比較)'!J7="","",'[1]決裁用(過去５ヵ年比較)'!J7)</f>
        <v>450</v>
      </c>
      <c r="J6" s="6">
        <f>IF('[1]決裁用(過去５ヵ年比較)'!K7="","",'[1]決裁用(過去５ヵ年比較)'!K7)</f>
        <v>180</v>
      </c>
      <c r="K6" s="6">
        <f>IF('[1]決裁用(過去５ヵ年比較)'!L7="","",'[1]決裁用(過去５ヵ年比較)'!L7)</f>
        <v>90</v>
      </c>
      <c r="L6" s="6">
        <f>IF('[1]決裁用(過去５ヵ年比較)'!M7="","",'[1]決裁用(過去５ヵ年比較)'!M7)</f>
        <v>70</v>
      </c>
      <c r="M6" s="6">
        <f>IF('[1]決裁用(過去５ヵ年比較)'!N7="","",'[1]決裁用(過去５ヵ年比較)'!N7)</f>
        <v>270</v>
      </c>
      <c r="N6" s="10">
        <f t="shared" si="0"/>
        <v>21260</v>
      </c>
    </row>
    <row r="7" spans="1:14" ht="13.5" customHeight="1" x14ac:dyDescent="0.4">
      <c r="A7" s="7" t="s">
        <v>17</v>
      </c>
      <c r="B7" s="11">
        <f>IF(B6="","",B6-B31)</f>
        <v>0</v>
      </c>
      <c r="C7" s="11">
        <f>IF(C6="","",C6-C31)</f>
        <v>0</v>
      </c>
      <c r="D7" s="11">
        <f>IF(D6="","",D6-D31)</f>
        <v>0</v>
      </c>
      <c r="E7" s="11">
        <f>IF(E6="","",E6-E31)</f>
        <v>0</v>
      </c>
      <c r="F7" s="11">
        <f>IF(F6="","",F6-F31)</f>
        <v>0</v>
      </c>
      <c r="G7" s="11">
        <f>IF(G6="","",G6-G31)</f>
        <v>0</v>
      </c>
      <c r="H7" s="11">
        <f>IF(H6="","",H6-H31)</f>
        <v>0</v>
      </c>
      <c r="I7" s="11">
        <f>IF(I6="","",I6-I31)</f>
        <v>0</v>
      </c>
      <c r="J7" s="11">
        <f>IF(J6="","",J6-J31)</f>
        <v>0</v>
      </c>
      <c r="K7" s="11">
        <f>IF(K6="","",K6-K31)</f>
        <v>0</v>
      </c>
      <c r="L7" s="11">
        <f>IF(L6="","",L6-L31)</f>
        <v>0</v>
      </c>
      <c r="M7" s="11">
        <f>IF(M6="","",M6-M31)</f>
        <v>0</v>
      </c>
      <c r="N7" s="12">
        <f t="shared" si="0"/>
        <v>0</v>
      </c>
    </row>
    <row r="8" spans="1:14" s="41" customFormat="1" ht="30.75" customHeight="1" x14ac:dyDescent="0.4">
      <c r="A8" s="42" t="s">
        <v>19</v>
      </c>
      <c r="B8" s="39">
        <f>IF('[1]決裁用(過去５ヵ年比較)'!C9="","",'[1]決裁用(過去５ヵ年比較)'!C9)</f>
        <v>602</v>
      </c>
      <c r="C8" s="39">
        <f>IF('[1]決裁用(過去５ヵ年比較)'!D9="","",'[1]決裁用(過去５ヵ年比較)'!D9)</f>
        <v>438</v>
      </c>
      <c r="D8" s="39">
        <f>IF('[1]決裁用(過去５ヵ年比較)'!E9="","",'[1]決裁用(過去５ヵ年比較)'!E9)</f>
        <v>154</v>
      </c>
      <c r="E8" s="39">
        <f>IF('[1]決裁用(過去５ヵ年比較)'!F9="","",'[1]決裁用(過去５ヵ年比較)'!F9)</f>
        <v>301</v>
      </c>
      <c r="F8" s="39">
        <f>IF('[1]決裁用(過去５ヵ年比較)'!G9="","",'[1]決裁用(過去５ヵ年比較)'!G9)</f>
        <v>709</v>
      </c>
      <c r="G8" s="39">
        <f>IF('[1]決裁用(過去５ヵ年比較)'!H9="","",'[1]決裁用(過去５ヵ年比較)'!H9)</f>
        <v>199</v>
      </c>
      <c r="H8" s="39">
        <f>IF('[1]決裁用(過去５ヵ年比較)'!I9="","",'[1]決裁用(過去５ヵ年比較)'!I9)</f>
        <v>343</v>
      </c>
      <c r="I8" s="39">
        <f>IF('[1]決裁用(過去５ヵ年比較)'!J9="","",'[1]決裁用(過去５ヵ年比較)'!J9)</f>
        <v>484</v>
      </c>
      <c r="J8" s="39">
        <f>IF('[1]決裁用(過去５ヵ年比較)'!K9="","",'[1]決裁用(過去５ヵ年比較)'!K9)</f>
        <v>201</v>
      </c>
      <c r="K8" s="39">
        <f>IF('[1]決裁用(過去５ヵ年比較)'!L9="","",'[1]決裁用(過去５ヵ年比較)'!L9)</f>
        <v>207</v>
      </c>
      <c r="L8" s="39">
        <f>IF('[1]決裁用(過去５ヵ年比較)'!M9="","",'[1]決裁用(過去５ヵ年比較)'!M9)</f>
        <v>171</v>
      </c>
      <c r="M8" s="39">
        <f>IF('[1]決裁用(過去５ヵ年比較)'!N9="","",'[1]決裁用(過去５ヵ年比較)'!N9)</f>
        <v>350</v>
      </c>
      <c r="N8" s="40">
        <f t="shared" si="0"/>
        <v>4159</v>
      </c>
    </row>
    <row r="9" spans="1:14" ht="13.5" customHeight="1" x14ac:dyDescent="0.4">
      <c r="A9" s="7" t="s">
        <v>17</v>
      </c>
      <c r="B9" s="8">
        <f>IF(B8="","",B8-B32)</f>
        <v>153</v>
      </c>
      <c r="C9" s="8">
        <f>IF(C8="","",C8-C32)</f>
        <v>198</v>
      </c>
      <c r="D9" s="8">
        <f>IF(D8="","",D8-D32)</f>
        <v>-131</v>
      </c>
      <c r="E9" s="8">
        <f>IF(E8="","",E8-E32)</f>
        <v>-47</v>
      </c>
      <c r="F9" s="8">
        <f>IF(F8="","",F8-F32)</f>
        <v>182</v>
      </c>
      <c r="G9" s="8">
        <f>IF(G8="","",G8-G32)</f>
        <v>-97</v>
      </c>
      <c r="H9" s="8">
        <f>IF(H8="","",H8-H32)</f>
        <v>87</v>
      </c>
      <c r="I9" s="8">
        <f>IF(I8="","",I8-I32)</f>
        <v>-27</v>
      </c>
      <c r="J9" s="8">
        <f>IF(J8="","",J8-J32)</f>
        <v>-62</v>
      </c>
      <c r="K9" s="8">
        <f>IF(K8="","",K8-K32)</f>
        <v>49</v>
      </c>
      <c r="L9" s="8">
        <f>IF(L8="","",L8-L32)</f>
        <v>5</v>
      </c>
      <c r="M9" s="8">
        <f>IF(M8="","",M8-M32)</f>
        <v>-78</v>
      </c>
      <c r="N9" s="13">
        <f t="shared" si="0"/>
        <v>232</v>
      </c>
    </row>
    <row r="10" spans="1:14" ht="32.25" customHeight="1" x14ac:dyDescent="0.4">
      <c r="A10" s="14" t="s">
        <v>20</v>
      </c>
      <c r="B10" s="6">
        <f>IF('[1]決裁用(過去５ヵ年比較)'!C11="","",'[1]決裁用(過去５ヵ年比較)'!C11)</f>
        <v>3023</v>
      </c>
      <c r="C10" s="6">
        <f>IF('[1]決裁用(過去５ヵ年比較)'!D11="","",'[1]決裁用(過去５ヵ年比較)'!D11)</f>
        <v>5208</v>
      </c>
      <c r="D10" s="6">
        <f>IF('[1]決裁用(過去５ヵ年比較)'!E11="","",'[1]決裁用(過去５ヵ年比較)'!E11)</f>
        <v>2277</v>
      </c>
      <c r="E10" s="6">
        <f>IF('[1]決裁用(過去５ヵ年比較)'!F11="","",'[1]決裁用(過去５ヵ年比較)'!F11)</f>
        <v>2929</v>
      </c>
      <c r="F10" s="6">
        <f>IF('[1]決裁用(過去５ヵ年比較)'!G11="","",'[1]決裁用(過去５ヵ年比較)'!G11)</f>
        <v>4643</v>
      </c>
      <c r="G10" s="6">
        <f>IF('[1]決裁用(過去５ヵ年比較)'!H11="","",'[1]決裁用(過去５ヵ年比較)'!H11)</f>
        <v>2598</v>
      </c>
      <c r="H10" s="6">
        <f>IF('[1]決裁用(過去５ヵ年比較)'!I11="","",'[1]決裁用(過去５ヵ年比較)'!I11)</f>
        <v>3253</v>
      </c>
      <c r="I10" s="6">
        <f>IF('[1]決裁用(過去５ヵ年比較)'!J11="","",'[1]決裁用(過去５ヵ年比較)'!J11)</f>
        <v>4297</v>
      </c>
      <c r="J10" s="6">
        <f>IF('[1]決裁用(過去５ヵ年比較)'!K11="","",'[1]決裁用(過去５ヵ年比較)'!K11)</f>
        <v>2841</v>
      </c>
      <c r="K10" s="6">
        <f>IF('[1]決裁用(過去５ヵ年比較)'!L11="","",'[1]決裁用(過去５ヵ年比較)'!L11)</f>
        <v>1907</v>
      </c>
      <c r="L10" s="6">
        <f>IF('[1]決裁用(過去５ヵ年比較)'!M11="","",'[1]決裁用(過去５ヵ年比較)'!M11)</f>
        <v>2374</v>
      </c>
      <c r="M10" s="6">
        <f>IF('[1]決裁用(過去５ヵ年比較)'!N11="","",'[1]決裁用(過去５ヵ年比較)'!N11)</f>
        <v>3198</v>
      </c>
      <c r="N10" s="10">
        <f t="shared" si="0"/>
        <v>38548</v>
      </c>
    </row>
    <row r="11" spans="1:14" ht="14.25" customHeight="1" x14ac:dyDescent="0.4">
      <c r="A11" s="7" t="s">
        <v>17</v>
      </c>
      <c r="B11" s="8">
        <f>IF(B10="","",B10-B33)</f>
        <v>1921</v>
      </c>
      <c r="C11" s="8">
        <f>IF(C10="","",C10-C33)</f>
        <v>5142</v>
      </c>
      <c r="D11" s="8">
        <f>IF(D10="","",D10-D33)</f>
        <v>720</v>
      </c>
      <c r="E11" s="8">
        <f>IF(E10="","",E10-E33)</f>
        <v>426</v>
      </c>
      <c r="F11" s="8">
        <f>IF(F10="","",F10-F33)</f>
        <v>1944</v>
      </c>
      <c r="G11" s="8">
        <f>IF(G10="","",G10-G33)</f>
        <v>-52</v>
      </c>
      <c r="H11" s="8">
        <f>IF(H10="","",H10-H33)</f>
        <v>-147</v>
      </c>
      <c r="I11" s="8">
        <f>IF(I10="","",I10-I33)</f>
        <v>1055</v>
      </c>
      <c r="J11" s="8">
        <f>IF(J10="","",J10-J33)</f>
        <v>876</v>
      </c>
      <c r="K11" s="8">
        <f>IF(K10="","",K10-K33)</f>
        <v>395</v>
      </c>
      <c r="L11" s="8">
        <f>IF(L10="","",L10-L33)</f>
        <v>1154</v>
      </c>
      <c r="M11" s="8">
        <f>IF(M10="","",M10-M33)</f>
        <v>582</v>
      </c>
      <c r="N11" s="15">
        <f>SUM(B11:M11)</f>
        <v>14016</v>
      </c>
    </row>
    <row r="12" spans="1:14" ht="29.25" customHeight="1" x14ac:dyDescent="0.4">
      <c r="A12" s="14" t="s">
        <v>21</v>
      </c>
      <c r="B12" s="6">
        <f>IF('[1]決裁用(過去５ヵ年比較)'!C13="","",'[1]決裁用(過去５ヵ年比較)'!C13)</f>
        <v>2999</v>
      </c>
      <c r="C12" s="6">
        <f>IF('[1]決裁用(過去５ヵ年比較)'!D13="","",'[1]決裁用(過去５ヵ年比較)'!D13)</f>
        <v>4663</v>
      </c>
      <c r="D12" s="6">
        <f>IF('[1]決裁用(過去５ヵ年比較)'!E13="","",'[1]決裁用(過去５ヵ年比較)'!E13)</f>
        <v>1891</v>
      </c>
      <c r="E12" s="6">
        <f>IF('[1]決裁用(過去５ヵ年比較)'!F13="","",'[1]決裁用(過去５ヵ年比較)'!F13)</f>
        <v>2284</v>
      </c>
      <c r="F12" s="6">
        <f>IF('[1]決裁用(過去５ヵ年比較)'!G13="","",'[1]決裁用(過去５ヵ年比較)'!G13)</f>
        <v>3677</v>
      </c>
      <c r="G12" s="6">
        <f>IF('[1]決裁用(過去５ヵ年比較)'!H13="","",'[1]決裁用(過去５ヵ年比較)'!H13)</f>
        <v>2455</v>
      </c>
      <c r="H12" s="6">
        <f>IF('[1]決裁用(過去５ヵ年比較)'!I13="","",'[1]決裁用(過去５ヵ年比較)'!I13)</f>
        <v>3781</v>
      </c>
      <c r="I12" s="6">
        <f>IF('[1]決裁用(過去５ヵ年比較)'!J13="","",'[1]決裁用(過去５ヵ年比較)'!J13)</f>
        <v>5214</v>
      </c>
      <c r="J12" s="6">
        <f>IF('[1]決裁用(過去５ヵ年比較)'!K13="","",'[1]決裁用(過去５ヵ年比較)'!K13)</f>
        <v>2884</v>
      </c>
      <c r="K12" s="6">
        <f>IF('[1]決裁用(過去５ヵ年比較)'!L13="","",'[1]決裁用(過去５ヵ年比較)'!L13)</f>
        <v>2270</v>
      </c>
      <c r="L12" s="6">
        <f>IF('[1]決裁用(過去５ヵ年比較)'!M13="","",'[1]決裁用(過去５ヵ年比較)'!M13)</f>
        <v>2517</v>
      </c>
      <c r="M12" s="6">
        <f>IF('[1]決裁用(過去５ヵ年比較)'!N13="","",'[1]決裁用(過去５ヵ年比較)'!N13)</f>
        <v>4908</v>
      </c>
      <c r="N12" s="10">
        <f>SUM(B12:M12)</f>
        <v>39543</v>
      </c>
    </row>
    <row r="13" spans="1:14" ht="14.25" customHeight="1" x14ac:dyDescent="0.4">
      <c r="A13" s="7" t="s">
        <v>17</v>
      </c>
      <c r="B13" s="8">
        <f>IF(B12="","",B12-B34)</f>
        <v>2056</v>
      </c>
      <c r="C13" s="8">
        <f>IF(C12="","",C12-C34)</f>
        <v>4663</v>
      </c>
      <c r="D13" s="8">
        <f>IF(D12="","",D12-D34)</f>
        <v>1030</v>
      </c>
      <c r="E13" s="8">
        <f>IF(E12="","",E12-E34)</f>
        <v>593</v>
      </c>
      <c r="F13" s="8">
        <f>IF(F12="","",F12-F34)</f>
        <v>2200</v>
      </c>
      <c r="G13" s="8">
        <f>IF(G12="","",G12-G34)</f>
        <v>1127</v>
      </c>
      <c r="H13" s="8">
        <f>IF(H12="","",H12-H34)</f>
        <v>1596</v>
      </c>
      <c r="I13" s="8">
        <f>IF(I12="","",I12-I34)</f>
        <v>1704</v>
      </c>
      <c r="J13" s="8">
        <f>IF(J12="","",J12-J34)</f>
        <v>192</v>
      </c>
      <c r="K13" s="8">
        <f>IF(K12="","",K12-K34)</f>
        <v>492</v>
      </c>
      <c r="L13" s="8">
        <f>IF(L12="","",L12-L34)</f>
        <v>1551</v>
      </c>
      <c r="M13" s="8">
        <f>IF(M12="","",M12-M34)</f>
        <v>2318</v>
      </c>
      <c r="N13" s="15">
        <f>SUM(B13:M13)</f>
        <v>19522</v>
      </c>
    </row>
    <row r="14" spans="1:14" ht="32.25" customHeight="1" x14ac:dyDescent="0.4">
      <c r="A14" s="14" t="s">
        <v>22</v>
      </c>
      <c r="B14" s="6">
        <f>IF('[1]決裁用(過去５ヵ年比較)'!C15="","",'[1]決裁用(過去５ヵ年比較)'!C15)</f>
        <v>3519</v>
      </c>
      <c r="C14" s="6">
        <f>IF('[1]決裁用(過去５ヵ年比較)'!D15="","",'[1]決裁用(過去５ヵ年比較)'!D15)</f>
        <v>5567</v>
      </c>
      <c r="D14" s="6">
        <f>IF('[1]決裁用(過去５ヵ年比較)'!E15="","",'[1]決裁用(過去５ヵ年比較)'!E15)</f>
        <v>3855</v>
      </c>
      <c r="E14" s="6">
        <f>IF('[1]決裁用(過去５ヵ年比較)'!F15="","",'[1]決裁用(過去５ヵ年比較)'!F15)</f>
        <v>3891</v>
      </c>
      <c r="F14" s="6">
        <f>IF('[1]決裁用(過去５ヵ年比較)'!G15="","",'[1]決裁用(過去５ヵ年比較)'!G15)</f>
        <v>4674</v>
      </c>
      <c r="G14" s="6">
        <f>IF('[1]決裁用(過去５ヵ年比較)'!H15="","",'[1]決裁用(過去５ヵ年比較)'!H15)</f>
        <v>3328</v>
      </c>
      <c r="H14" s="6">
        <f>IF('[1]決裁用(過去５ヵ年比較)'!I15="","",'[1]決裁用(過去５ヵ年比較)'!I15)</f>
        <v>4550</v>
      </c>
      <c r="I14" s="6">
        <f>IF('[1]決裁用(過去５ヵ年比較)'!J15="","",'[1]決裁用(過去５ヵ年比較)'!J15)</f>
        <v>6193</v>
      </c>
      <c r="J14" s="6">
        <f>IF('[1]決裁用(過去５ヵ年比較)'!K15="","",'[1]決裁用(過去５ヵ年比較)'!K15)</f>
        <v>4031</v>
      </c>
      <c r="K14" s="6">
        <f>IF('[1]決裁用(過去５ヵ年比較)'!L15="","",'[1]決裁用(過去５ヵ年比較)'!L15)</f>
        <v>3840</v>
      </c>
      <c r="L14" s="6">
        <f>IF('[1]決裁用(過去５ヵ年比較)'!M15="","",'[1]決裁用(過去５ヵ年比較)'!M15)</f>
        <v>4042</v>
      </c>
      <c r="M14" s="6">
        <f>IF('[1]決裁用(過去５ヵ年比較)'!N15="","",'[1]決裁用(過去５ヵ年比較)'!N15)</f>
        <v>4827</v>
      </c>
      <c r="N14" s="10">
        <f>SUM(B14:M14)</f>
        <v>52317</v>
      </c>
    </row>
    <row r="15" spans="1:14" ht="12" customHeight="1" x14ac:dyDescent="0.4">
      <c r="A15" s="7" t="s">
        <v>17</v>
      </c>
      <c r="B15" s="8">
        <f>IF(B14="","",B14-B35)</f>
        <v>1303</v>
      </c>
      <c r="C15" s="8">
        <f>IF(C14="","",C14-C35)</f>
        <v>2925</v>
      </c>
      <c r="D15" s="8">
        <f>IF(D14="","",D14-D35)</f>
        <v>1980</v>
      </c>
      <c r="E15" s="8">
        <f>IF(E14="","",E14-E35)</f>
        <v>1423</v>
      </c>
      <c r="F15" s="8">
        <f>IF(F14="","",F14-F35)</f>
        <v>3019</v>
      </c>
      <c r="G15" s="8">
        <f>IF(G14="","",G14-G35)</f>
        <v>356</v>
      </c>
      <c r="H15" s="8">
        <f>IF(H14="","",H14-H35)</f>
        <v>2013</v>
      </c>
      <c r="I15" s="8">
        <f>IF(I14="","",I14-I35)</f>
        <v>2114</v>
      </c>
      <c r="J15" s="8">
        <f>IF(J14="","",J14-J35)</f>
        <v>1114</v>
      </c>
      <c r="K15" s="8">
        <f>IF(K14="","",K14-K35)</f>
        <v>1068</v>
      </c>
      <c r="L15" s="8">
        <f>IF(L14="","",L14-L35)</f>
        <v>2261</v>
      </c>
      <c r="M15" s="8">
        <f>IF(M14="","",M14-M35)</f>
        <v>1962</v>
      </c>
      <c r="N15" s="15">
        <f>SUM(B15:M15)</f>
        <v>21538</v>
      </c>
    </row>
    <row r="16" spans="1:14" ht="32.25" customHeight="1" x14ac:dyDescent="0.4">
      <c r="A16" s="14" t="s">
        <v>23</v>
      </c>
      <c r="B16" s="6">
        <f>IF('[1]決裁用(過去５ヵ年比較)'!C17="","",'[1]決裁用(過去５ヵ年比較)'!C17)</f>
        <v>1155</v>
      </c>
      <c r="C16" s="6">
        <f>IF('[1]決裁用(過去５ヵ年比較)'!D17="","",'[1]決裁用(過去５ヵ年比較)'!D17)</f>
        <v>2371</v>
      </c>
      <c r="D16" s="6">
        <f>IF('[1]決裁用(過去５ヵ年比較)'!E17="","",'[1]決裁用(過去５ヵ年比較)'!E17)</f>
        <v>868</v>
      </c>
      <c r="E16" s="6">
        <f>IF('[1]決裁用(過去５ヵ年比較)'!F17="","",'[1]決裁用(過去５ヵ年比較)'!F17)</f>
        <v>1230</v>
      </c>
      <c r="F16" s="6">
        <f>IF('[1]決裁用(過去５ヵ年比較)'!G17="","",'[1]決裁用(過去５ヵ年比較)'!G17)</f>
        <v>2055</v>
      </c>
      <c r="G16" s="6">
        <f>IF('[1]決裁用(過去５ヵ年比較)'!H17="","",'[1]決裁用(過去５ヵ年比較)'!H17)</f>
        <v>1205</v>
      </c>
      <c r="H16" s="6">
        <f>IF('[1]決裁用(過去５ヵ年比較)'!I17="","",'[1]決裁用(過去５ヵ年比較)'!I17)</f>
        <v>1352</v>
      </c>
      <c r="I16" s="6">
        <f>IF('[1]決裁用(過去５ヵ年比較)'!J17="","",'[1]決裁用(過去５ヵ年比較)'!J17)</f>
        <v>1371</v>
      </c>
      <c r="J16" s="6">
        <f>IF('[1]決裁用(過去５ヵ年比較)'!K17="","",'[1]決裁用(過去５ヵ年比較)'!K17)</f>
        <v>613</v>
      </c>
      <c r="K16" s="6">
        <f>IF('[1]決裁用(過去５ヵ年比較)'!L17="","",'[1]決裁用(過去５ヵ年比較)'!L17)</f>
        <v>882</v>
      </c>
      <c r="L16" s="6">
        <f>IF('[1]決裁用(過去５ヵ年比較)'!M17="","",'[1]決裁用(過去５ヵ年比較)'!M17)</f>
        <v>1001</v>
      </c>
      <c r="M16" s="6">
        <f>IF('[1]決裁用(過去５ヵ年比較)'!N17="","",'[1]決裁用(過去５ヵ年比較)'!N17)</f>
        <v>1323</v>
      </c>
      <c r="N16" s="10">
        <f t="shared" si="0"/>
        <v>15426</v>
      </c>
    </row>
    <row r="17" spans="1:14" ht="13.5" customHeight="1" x14ac:dyDescent="0.4">
      <c r="A17" s="7" t="s">
        <v>17</v>
      </c>
      <c r="B17" s="8">
        <f>IF(B16="","",B16-B36)</f>
        <v>747</v>
      </c>
      <c r="C17" s="8">
        <f>IF(C16="","",C16-C36)</f>
        <v>2371</v>
      </c>
      <c r="D17" s="8">
        <f>IF(D16="","",D16-D36)</f>
        <v>358</v>
      </c>
      <c r="E17" s="8">
        <f>IF(E16="","",E16-E36)</f>
        <v>460</v>
      </c>
      <c r="F17" s="8">
        <f>IF(F16="","",F16-F36)</f>
        <v>1183</v>
      </c>
      <c r="G17" s="8">
        <f>IF(G16="","",G16-G36)</f>
        <v>150</v>
      </c>
      <c r="H17" s="8">
        <f>IF(H16="","",H16-H36)</f>
        <v>-23</v>
      </c>
      <c r="I17" s="8">
        <f>IF(I16="","",I16-I36)</f>
        <v>215</v>
      </c>
      <c r="J17" s="8">
        <f>IF(J16="","",J16-J36)</f>
        <v>-48</v>
      </c>
      <c r="K17" s="8">
        <f>IF(K16="","",K16-K36)</f>
        <v>60</v>
      </c>
      <c r="L17" s="8">
        <f>IF(L16="","",L16-L36)</f>
        <v>328</v>
      </c>
      <c r="M17" s="8">
        <f>IF(M16="","",M16-M36)</f>
        <v>198</v>
      </c>
      <c r="N17" s="15">
        <f>SUM(B17:M17)</f>
        <v>5999</v>
      </c>
    </row>
    <row r="18" spans="1:14" ht="29.25" customHeight="1" x14ac:dyDescent="0.4">
      <c r="A18" s="16" t="s">
        <v>24</v>
      </c>
      <c r="B18" s="10">
        <f>IF('[1]決裁用(過去５ヵ年比較)'!C19="","",'[1]決裁用(過去５ヵ年比較)'!C19)</f>
        <v>945</v>
      </c>
      <c r="C18" s="10">
        <f>IF('[1]決裁用(過去５ヵ年比較)'!D19="","",'[1]決裁用(過去５ヵ年比較)'!D19)</f>
        <v>1315</v>
      </c>
      <c r="D18" s="10">
        <f>IF('[1]決裁用(過去５ヵ年比較)'!E19="","",'[1]決裁用(過去５ヵ年比較)'!E19)</f>
        <v>862</v>
      </c>
      <c r="E18" s="10">
        <f>IF('[1]決裁用(過去５ヵ年比較)'!F19="","",'[1]決裁用(過去５ヵ年比較)'!F19)</f>
        <v>901</v>
      </c>
      <c r="F18" s="10">
        <f>IF('[1]決裁用(過去５ヵ年比較)'!G19="","",'[1]決裁用(過去５ヵ年比較)'!G19)</f>
        <v>1125</v>
      </c>
      <c r="G18" s="10">
        <f>IF('[1]決裁用(過去５ヵ年比較)'!H19="","",'[1]決裁用(過去５ヵ年比較)'!H19)</f>
        <v>977</v>
      </c>
      <c r="H18" s="10">
        <f>IF('[1]決裁用(過去５ヵ年比較)'!I19="","",'[1]決裁用(過去５ヵ年比較)'!I19)</f>
        <v>1338</v>
      </c>
      <c r="I18" s="10">
        <f>IF('[1]決裁用(過去５ヵ年比較)'!J19="","",'[1]決裁用(過去５ヵ年比較)'!J19)</f>
        <v>1343</v>
      </c>
      <c r="J18" s="10">
        <f>IF('[1]決裁用(過去５ヵ年比較)'!K19="","",'[1]決裁用(過去５ヵ年比較)'!K19)</f>
        <v>854</v>
      </c>
      <c r="K18" s="10">
        <f>IF('[1]決裁用(過去５ヵ年比較)'!L19="","",'[1]決裁用(過去５ヵ年比較)'!L19)</f>
        <v>877</v>
      </c>
      <c r="L18" s="10">
        <f>IF('[1]決裁用(過去５ヵ年比較)'!M19="","",'[1]決裁用(過去５ヵ年比較)'!M19)</f>
        <v>1109</v>
      </c>
      <c r="M18" s="10">
        <f>IF('[1]決裁用(過去５ヵ年比較)'!N19="","",'[1]決裁用(過去５ヵ年比較)'!N19)</f>
        <v>1711</v>
      </c>
      <c r="N18" s="10">
        <f t="shared" ref="N18" si="1">SUM(B18:M18)</f>
        <v>13357</v>
      </c>
    </row>
    <row r="19" spans="1:14" ht="13.5" customHeight="1" x14ac:dyDescent="0.4">
      <c r="A19" s="7" t="s">
        <v>17</v>
      </c>
      <c r="B19" s="17">
        <f>IF(B18="","",B18-B37)</f>
        <v>529</v>
      </c>
      <c r="C19" s="17">
        <f>IF(C18="","",C18-C37)</f>
        <v>1315</v>
      </c>
      <c r="D19" s="17">
        <f>IF(D18="","",D18-D37)</f>
        <v>428</v>
      </c>
      <c r="E19" s="17">
        <f>IF(E18="","",E18-E37)</f>
        <v>273</v>
      </c>
      <c r="F19" s="17">
        <f>IF(F18="","",F18-F37)</f>
        <v>599</v>
      </c>
      <c r="G19" s="17">
        <f>IF(G18="","",G18-G37)</f>
        <v>529</v>
      </c>
      <c r="H19" s="17">
        <f>IF(H18="","",H18-H37)</f>
        <v>366</v>
      </c>
      <c r="I19" s="17">
        <f>IF(I18="","",I18-I37)</f>
        <v>-1</v>
      </c>
      <c r="J19" s="17">
        <f>IF(J18="","",J18-J37)</f>
        <v>-136</v>
      </c>
      <c r="K19" s="17">
        <f>IF(K18="","",K18-K37)</f>
        <v>423</v>
      </c>
      <c r="L19" s="17">
        <f>IF(L18="","",L18-L37)</f>
        <v>741</v>
      </c>
      <c r="M19" s="17">
        <f>IF(M18="","",M18-M37)</f>
        <v>995</v>
      </c>
      <c r="N19" s="15">
        <f t="shared" ref="N19:N25" si="2">SUM(B19:M19)</f>
        <v>6061</v>
      </c>
    </row>
    <row r="20" spans="1:14" ht="29.25" customHeight="1" x14ac:dyDescent="0.4">
      <c r="A20" s="14" t="s">
        <v>25</v>
      </c>
      <c r="B20" s="10">
        <f>IF('[1]決裁用(過去５ヵ年比較)'!C21="","",'[1]決裁用(過去５ヵ年比較)'!C21)</f>
        <v>387</v>
      </c>
      <c r="C20" s="10">
        <f>IF('[1]決裁用(過去５ヵ年比較)'!D21="","",'[1]決裁用(過去５ヵ年比較)'!D21)</f>
        <v>576</v>
      </c>
      <c r="D20" s="10">
        <f>IF('[1]決裁用(過去５ヵ年比較)'!E21="","",'[1]決裁用(過去５ヵ年比較)'!E21)</f>
        <v>289</v>
      </c>
      <c r="E20" s="10">
        <f>IF('[1]決裁用(過去５ヵ年比較)'!F21="","",'[1]決裁用(過去５ヵ年比較)'!F21)</f>
        <v>270</v>
      </c>
      <c r="F20" s="10">
        <f>IF('[1]決裁用(過去５ヵ年比較)'!G21="","",'[1]決裁用(過去５ヵ年比較)'!G21)</f>
        <v>394</v>
      </c>
      <c r="G20" s="10">
        <f>IF('[1]決裁用(過去５ヵ年比較)'!H21="","",'[1]決裁用(過去５ヵ年比較)'!H21)</f>
        <v>318</v>
      </c>
      <c r="H20" s="10">
        <f>IF('[1]決裁用(過去５ヵ年比較)'!I21="","",'[1]決裁用(過去５ヵ年比較)'!I21)</f>
        <v>497</v>
      </c>
      <c r="I20" s="10">
        <f>IF('[1]決裁用(過去５ヵ年比較)'!J21="","",'[1]決裁用(過去５ヵ年比較)'!J21)</f>
        <v>763</v>
      </c>
      <c r="J20" s="10">
        <f>IF('[1]決裁用(過去５ヵ年比較)'!K21="","",'[1]決裁用(過去５ヵ年比較)'!K21)</f>
        <v>372</v>
      </c>
      <c r="K20" s="10">
        <f>IF('[1]決裁用(過去５ヵ年比較)'!L21="","",'[1]決裁用(過去５ヵ年比較)'!L21)</f>
        <v>321</v>
      </c>
      <c r="L20" s="10">
        <f>IF('[1]決裁用(過去５ヵ年比較)'!M21="","",'[1]決裁用(過去５ヵ年比較)'!M21)</f>
        <v>369</v>
      </c>
      <c r="M20" s="10">
        <f>IF('[1]決裁用(過去５ヵ年比較)'!N21="","",'[1]決裁用(過去５ヵ年比較)'!N21)</f>
        <v>711</v>
      </c>
      <c r="N20" s="10">
        <f t="shared" si="2"/>
        <v>5267</v>
      </c>
    </row>
    <row r="21" spans="1:14" ht="15.75" customHeight="1" x14ac:dyDescent="0.4">
      <c r="A21" s="7" t="s">
        <v>17</v>
      </c>
      <c r="B21" s="15">
        <f>IF(B20="","",B20-B38)</f>
        <v>387</v>
      </c>
      <c r="C21" s="15">
        <f>IF(C20="","",C20-C38)</f>
        <v>576</v>
      </c>
      <c r="D21" s="15">
        <f>IF(D20="","",D20-D38)</f>
        <v>1</v>
      </c>
      <c r="E21" s="15">
        <f>IF(E20="","",E20-E38)</f>
        <v>16</v>
      </c>
      <c r="F21" s="15">
        <f>IF(F20="","",F20-F38)</f>
        <v>190</v>
      </c>
      <c r="G21" s="15">
        <f>IF(G20="","",G20-G38)</f>
        <v>45</v>
      </c>
      <c r="H21" s="15">
        <f>IF(H20="","",H20-H38)</f>
        <v>145</v>
      </c>
      <c r="I21" s="15">
        <f>IF(I20="","",I20-I38)</f>
        <v>115</v>
      </c>
      <c r="J21" s="15">
        <f>IF(J20="","",J20-J38)</f>
        <v>-42</v>
      </c>
      <c r="K21" s="15">
        <f>IF(K20="","",K20-K38)</f>
        <v>109</v>
      </c>
      <c r="L21" s="15">
        <f>IF(L20="","",L20-L38)</f>
        <v>196</v>
      </c>
      <c r="M21" s="15">
        <f>IF(M20="","",M20-M38)</f>
        <v>449</v>
      </c>
      <c r="N21" s="15">
        <f t="shared" si="2"/>
        <v>2187</v>
      </c>
    </row>
    <row r="22" spans="1:14" ht="33.75" customHeight="1" x14ac:dyDescent="0.4">
      <c r="A22" s="14" t="s">
        <v>26</v>
      </c>
      <c r="B22" s="10">
        <f>IF('[1]決裁用(過去５ヵ年比較)'!C23="","",'[1]決裁用(過去５ヵ年比較)'!C23)</f>
        <v>22124</v>
      </c>
      <c r="C22" s="10">
        <f>IF('[1]決裁用(過去５ヵ年比較)'!D23="","",'[1]決裁用(過去５ヵ年比較)'!D23)</f>
        <v>22848</v>
      </c>
      <c r="D22" s="10">
        <f>IF('[1]決裁用(過去５ヵ年比較)'!E23="","",'[1]決裁用(過去５ヵ年比較)'!E23)</f>
        <v>18506</v>
      </c>
      <c r="E22" s="10">
        <f>IF('[1]決裁用(過去５ヵ年比較)'!F23="","",'[1]決裁用(過去５ヵ年比較)'!F23)</f>
        <v>14516</v>
      </c>
      <c r="F22" s="10">
        <f>IF('[1]決裁用(過去５ヵ年比較)'!G23="","",'[1]決裁用(過去５ヵ年比較)'!G23)</f>
        <v>18140</v>
      </c>
      <c r="G22" s="10">
        <f>IF('[1]決裁用(過去５ヵ年比較)'!H23="","",'[1]決裁用(過去５ヵ年比較)'!H23)</f>
        <v>16344</v>
      </c>
      <c r="H22" s="10">
        <f>IF('[1]決裁用(過去５ヵ年比較)'!I23="","",'[1]決裁用(過去５ヵ年比較)'!I23)</f>
        <v>22846</v>
      </c>
      <c r="I22" s="10">
        <f>IF('[1]決裁用(過去５ヵ年比較)'!J23="","",'[1]決裁用(過去５ヵ年比較)'!J23)</f>
        <v>22692</v>
      </c>
      <c r="J22" s="10">
        <f>IF('[1]決裁用(過去５ヵ年比較)'!K23="","",'[1]決裁用(過去５ヵ年比較)'!K23)</f>
        <v>18134</v>
      </c>
      <c r="K22" s="10">
        <f>IF('[1]決裁用(過去５ヵ年比較)'!L23="","",'[1]決裁用(過去５ヵ年比較)'!L23)</f>
        <v>13844</v>
      </c>
      <c r="L22" s="10">
        <f>IF('[1]決裁用(過去５ヵ年比較)'!M23="","",'[1]決裁用(過去５ヵ年比較)'!M23)</f>
        <v>15134</v>
      </c>
      <c r="M22" s="10">
        <f>IF('[1]決裁用(過去５ヵ年比較)'!N23="","",'[1]決裁用(過去５ヵ年比較)'!N23)</f>
        <v>21054</v>
      </c>
      <c r="N22" s="10">
        <f t="shared" si="2"/>
        <v>226182</v>
      </c>
    </row>
    <row r="23" spans="1:14" ht="15" customHeight="1" x14ac:dyDescent="0.4">
      <c r="A23" s="18" t="s">
        <v>17</v>
      </c>
      <c r="B23" s="19">
        <f>IF(B22="","",B22-B39)</f>
        <v>3886</v>
      </c>
      <c r="C23" s="19">
        <f>IF(C22="","",C22-C39)</f>
        <v>4478</v>
      </c>
      <c r="D23" s="19">
        <f>IF(D22="","",D22-D39)</f>
        <v>1884</v>
      </c>
      <c r="E23" s="19">
        <f>IF(E22="","",E22-E39)</f>
        <v>160</v>
      </c>
      <c r="F23" s="19">
        <f>IF(F22="","",F22-F39)</f>
        <v>2980</v>
      </c>
      <c r="G23" s="19">
        <f>IF(G22="","",G22-G39)</f>
        <v>-1032</v>
      </c>
      <c r="H23" s="19">
        <f>IF(H22="","",H22-H39)</f>
        <v>3192</v>
      </c>
      <c r="I23" s="19">
        <f>IF(I22="","",I22-I39)</f>
        <v>2468</v>
      </c>
      <c r="J23" s="19">
        <f>IF(J22="","",J22-J39)</f>
        <v>-14</v>
      </c>
      <c r="K23" s="19">
        <f>IF(K22="","",K22-K39)</f>
        <v>846</v>
      </c>
      <c r="L23" s="19">
        <f>IF(L22="","",L22-L39)</f>
        <v>1344</v>
      </c>
      <c r="M23" s="19">
        <f>IF(M22="","",M22-M39)</f>
        <v>1616</v>
      </c>
      <c r="N23" s="19">
        <f t="shared" si="2"/>
        <v>21808</v>
      </c>
    </row>
    <row r="24" spans="1:14" ht="27" customHeight="1" x14ac:dyDescent="0.4">
      <c r="A24" s="2" t="s">
        <v>27</v>
      </c>
      <c r="B24" s="20">
        <f>B4+B6+B8+B10+B12+B14+B16+B18+B20+B22</f>
        <v>38910</v>
      </c>
      <c r="C24" s="20">
        <f t="shared" ref="C24:M25" si="3">C4+C6+C8+C10+C12+C14+C16+C18+C20+C22</f>
        <v>49351</v>
      </c>
      <c r="D24" s="20">
        <f t="shared" si="3"/>
        <v>33291</v>
      </c>
      <c r="E24" s="20">
        <f t="shared" si="3"/>
        <v>32923</v>
      </c>
      <c r="F24" s="20">
        <f t="shared" si="3"/>
        <v>42720</v>
      </c>
      <c r="G24" s="20">
        <f t="shared" si="3"/>
        <v>34761</v>
      </c>
      <c r="H24" s="20">
        <f t="shared" si="3"/>
        <v>42570</v>
      </c>
      <c r="I24" s="20">
        <f t="shared" si="3"/>
        <v>49196</v>
      </c>
      <c r="J24" s="20">
        <f t="shared" si="3"/>
        <v>33437</v>
      </c>
      <c r="K24" s="20">
        <f t="shared" si="3"/>
        <v>26366</v>
      </c>
      <c r="L24" s="20">
        <f t="shared" si="3"/>
        <v>29542</v>
      </c>
      <c r="M24" s="20">
        <f t="shared" si="3"/>
        <v>42154</v>
      </c>
      <c r="N24" s="20">
        <f t="shared" si="2"/>
        <v>455221</v>
      </c>
    </row>
    <row r="25" spans="1:14" ht="21.75" customHeight="1" x14ac:dyDescent="0.4">
      <c r="A25" s="2" t="s">
        <v>17</v>
      </c>
      <c r="B25" s="21">
        <f>B5+B7+B9+B11+B13+B15+B17+B19+B21+B23</f>
        <v>12496</v>
      </c>
      <c r="C25" s="21">
        <f t="shared" si="3"/>
        <v>25733</v>
      </c>
      <c r="D25" s="21">
        <f t="shared" si="3"/>
        <v>8036</v>
      </c>
      <c r="E25" s="21">
        <f t="shared" si="3"/>
        <v>4604</v>
      </c>
      <c r="F25" s="21">
        <f t="shared" si="3"/>
        <v>13933</v>
      </c>
      <c r="G25" s="21">
        <f t="shared" si="3"/>
        <v>2594</v>
      </c>
      <c r="H25" s="21">
        <f t="shared" si="3"/>
        <v>8846</v>
      </c>
      <c r="I25" s="21">
        <f t="shared" si="3"/>
        <v>10492</v>
      </c>
      <c r="J25" s="21">
        <f t="shared" si="3"/>
        <v>3294</v>
      </c>
      <c r="K25" s="21">
        <f t="shared" si="3"/>
        <v>4421</v>
      </c>
      <c r="L25" s="21">
        <f>L5+L7+L9+L11+L13+L15+L17+L19+L21+L23</f>
        <v>9531</v>
      </c>
      <c r="M25" s="21">
        <f>M5+M7+M9+M11+M13+M15+M17+M19+M21+M23</f>
        <v>10268</v>
      </c>
      <c r="N25" s="22">
        <f t="shared" si="2"/>
        <v>114248</v>
      </c>
    </row>
    <row r="26" spans="1:14" x14ac:dyDescent="0.4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x14ac:dyDescent="0.4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x14ac:dyDescent="0.4">
      <c r="A28" s="25" t="s">
        <v>28</v>
      </c>
      <c r="B28" s="25"/>
      <c r="C28" s="25"/>
      <c r="D28" s="1"/>
      <c r="E28" s="1"/>
      <c r="F28" s="1"/>
      <c r="G28" s="1"/>
      <c r="H28" s="1"/>
      <c r="I28" s="1"/>
      <c r="J28" s="26"/>
      <c r="K28" s="1"/>
      <c r="L28" s="1"/>
      <c r="M28" s="1"/>
      <c r="N28" s="1"/>
    </row>
    <row r="29" spans="1:14" ht="41.25" customHeight="1" x14ac:dyDescent="0.4">
      <c r="A29" s="2" t="s">
        <v>2</v>
      </c>
      <c r="B29" s="3" t="s">
        <v>3</v>
      </c>
      <c r="C29" s="2" t="s">
        <v>4</v>
      </c>
      <c r="D29" s="2" t="s">
        <v>5</v>
      </c>
      <c r="E29" s="2" t="s">
        <v>6</v>
      </c>
      <c r="F29" s="2" t="s">
        <v>7</v>
      </c>
      <c r="G29" s="2" t="s">
        <v>8</v>
      </c>
      <c r="H29" s="2" t="s">
        <v>9</v>
      </c>
      <c r="I29" s="2" t="s">
        <v>10</v>
      </c>
      <c r="J29" s="2" t="s">
        <v>11</v>
      </c>
      <c r="K29" s="2" t="s">
        <v>12</v>
      </c>
      <c r="L29" s="2" t="s">
        <v>13</v>
      </c>
      <c r="M29" s="5" t="s">
        <v>14</v>
      </c>
      <c r="N29" s="2" t="s">
        <v>15</v>
      </c>
    </row>
    <row r="30" spans="1:14" ht="41.25" customHeight="1" x14ac:dyDescent="0.4">
      <c r="A30" s="27" t="s">
        <v>16</v>
      </c>
      <c r="B30" s="28">
        <v>642</v>
      </c>
      <c r="C30" s="28">
        <v>0</v>
      </c>
      <c r="D30" s="28">
        <v>823</v>
      </c>
      <c r="E30" s="28">
        <v>1301</v>
      </c>
      <c r="F30" s="28">
        <v>1167</v>
      </c>
      <c r="G30" s="28">
        <v>1269</v>
      </c>
      <c r="H30" s="28">
        <v>2093</v>
      </c>
      <c r="I30" s="28">
        <v>3540</v>
      </c>
      <c r="J30" s="28">
        <v>1913</v>
      </c>
      <c r="K30" s="28">
        <v>1149</v>
      </c>
      <c r="L30" s="28">
        <v>804</v>
      </c>
      <c r="M30" s="28">
        <v>1576</v>
      </c>
      <c r="N30" s="20">
        <f t="shared" ref="N30:N36" si="4">SUM(B30:M30)</f>
        <v>16277</v>
      </c>
    </row>
    <row r="31" spans="1:14" ht="41.25" customHeight="1" x14ac:dyDescent="0.4">
      <c r="A31" s="35" t="s">
        <v>29</v>
      </c>
      <c r="B31" s="28">
        <v>2000</v>
      </c>
      <c r="C31" s="28">
        <v>2300</v>
      </c>
      <c r="D31" s="28">
        <v>2000</v>
      </c>
      <c r="E31" s="28">
        <v>4000</v>
      </c>
      <c r="F31" s="28">
        <v>4500</v>
      </c>
      <c r="G31" s="28">
        <v>4500</v>
      </c>
      <c r="H31" s="28">
        <v>900</v>
      </c>
      <c r="I31" s="28">
        <v>450</v>
      </c>
      <c r="J31" s="28">
        <v>180</v>
      </c>
      <c r="K31" s="28">
        <v>90</v>
      </c>
      <c r="L31" s="28">
        <v>70</v>
      </c>
      <c r="M31" s="28">
        <v>270</v>
      </c>
      <c r="N31" s="20">
        <f t="shared" si="4"/>
        <v>21260</v>
      </c>
    </row>
    <row r="32" spans="1:14" ht="41.25" customHeight="1" x14ac:dyDescent="0.4">
      <c r="A32" s="36" t="s">
        <v>19</v>
      </c>
      <c r="B32" s="28">
        <v>449</v>
      </c>
      <c r="C32" s="28">
        <v>240</v>
      </c>
      <c r="D32" s="28">
        <v>285</v>
      </c>
      <c r="E32" s="28">
        <v>348</v>
      </c>
      <c r="F32" s="28">
        <v>527</v>
      </c>
      <c r="G32" s="28">
        <v>296</v>
      </c>
      <c r="H32" s="28">
        <v>256</v>
      </c>
      <c r="I32" s="28">
        <v>511</v>
      </c>
      <c r="J32" s="28">
        <v>263</v>
      </c>
      <c r="K32" s="28">
        <v>158</v>
      </c>
      <c r="L32" s="28">
        <v>166</v>
      </c>
      <c r="M32" s="28">
        <v>428</v>
      </c>
      <c r="N32" s="20">
        <f t="shared" si="4"/>
        <v>3927</v>
      </c>
    </row>
    <row r="33" spans="1:14" ht="41.25" customHeight="1" x14ac:dyDescent="0.4">
      <c r="A33" s="27" t="s">
        <v>20</v>
      </c>
      <c r="B33" s="28">
        <v>1102</v>
      </c>
      <c r="C33" s="28">
        <v>66</v>
      </c>
      <c r="D33" s="28">
        <v>1557</v>
      </c>
      <c r="E33" s="28">
        <v>2503</v>
      </c>
      <c r="F33" s="28">
        <v>2699</v>
      </c>
      <c r="G33" s="28">
        <v>2650</v>
      </c>
      <c r="H33" s="28">
        <v>3400</v>
      </c>
      <c r="I33" s="28">
        <v>3242</v>
      </c>
      <c r="J33" s="28">
        <v>1965</v>
      </c>
      <c r="K33" s="28">
        <v>1512</v>
      </c>
      <c r="L33" s="28">
        <v>1220</v>
      </c>
      <c r="M33" s="28">
        <v>2616</v>
      </c>
      <c r="N33" s="20">
        <f t="shared" si="4"/>
        <v>24532</v>
      </c>
    </row>
    <row r="34" spans="1:14" ht="41.25" customHeight="1" x14ac:dyDescent="0.4">
      <c r="A34" s="27" t="s">
        <v>21</v>
      </c>
      <c r="B34" s="28">
        <v>943</v>
      </c>
      <c r="C34" s="28">
        <v>0</v>
      </c>
      <c r="D34" s="28">
        <v>861</v>
      </c>
      <c r="E34" s="28">
        <v>1691</v>
      </c>
      <c r="F34" s="28">
        <v>1477</v>
      </c>
      <c r="G34" s="28">
        <v>1328</v>
      </c>
      <c r="H34" s="28">
        <v>2185</v>
      </c>
      <c r="I34" s="28">
        <v>3510</v>
      </c>
      <c r="J34" s="28">
        <v>2692</v>
      </c>
      <c r="K34" s="28">
        <v>1778</v>
      </c>
      <c r="L34" s="28">
        <v>966</v>
      </c>
      <c r="M34" s="28">
        <v>2590</v>
      </c>
      <c r="N34" s="20">
        <f t="shared" si="4"/>
        <v>20021</v>
      </c>
    </row>
    <row r="35" spans="1:14" ht="41.25" customHeight="1" x14ac:dyDescent="0.4">
      <c r="A35" s="30" t="s">
        <v>22</v>
      </c>
      <c r="B35" s="31">
        <v>2216</v>
      </c>
      <c r="C35" s="31">
        <v>2642</v>
      </c>
      <c r="D35" s="31">
        <v>1875</v>
      </c>
      <c r="E35" s="31">
        <v>2468</v>
      </c>
      <c r="F35" s="31">
        <v>1655</v>
      </c>
      <c r="G35" s="31">
        <v>2972</v>
      </c>
      <c r="H35" s="31">
        <v>2537</v>
      </c>
      <c r="I35" s="31">
        <v>4079</v>
      </c>
      <c r="J35" s="31">
        <v>2917</v>
      </c>
      <c r="K35" s="31">
        <v>2772</v>
      </c>
      <c r="L35" s="31">
        <v>1781</v>
      </c>
      <c r="M35" s="31">
        <v>2865</v>
      </c>
      <c r="N35" s="32">
        <f>SUM(B35:M35)</f>
        <v>30779</v>
      </c>
    </row>
    <row r="36" spans="1:14" ht="41.25" customHeight="1" x14ac:dyDescent="0.4">
      <c r="A36" s="27" t="s">
        <v>23</v>
      </c>
      <c r="B36" s="28">
        <v>408</v>
      </c>
      <c r="C36" s="28">
        <v>0</v>
      </c>
      <c r="D36" s="28">
        <v>510</v>
      </c>
      <c r="E36" s="28">
        <v>770</v>
      </c>
      <c r="F36" s="28">
        <v>872</v>
      </c>
      <c r="G36" s="28">
        <v>1055</v>
      </c>
      <c r="H36" s="28">
        <v>1375</v>
      </c>
      <c r="I36" s="28">
        <v>1156</v>
      </c>
      <c r="J36" s="28">
        <v>661</v>
      </c>
      <c r="K36" s="28">
        <v>822</v>
      </c>
      <c r="L36" s="28">
        <v>673</v>
      </c>
      <c r="M36" s="28">
        <v>1125</v>
      </c>
      <c r="N36" s="33">
        <f t="shared" si="4"/>
        <v>9427</v>
      </c>
    </row>
    <row r="37" spans="1:14" ht="41.25" customHeight="1" x14ac:dyDescent="0.4">
      <c r="A37" s="29" t="s">
        <v>24</v>
      </c>
      <c r="B37" s="28">
        <v>416</v>
      </c>
      <c r="C37" s="28">
        <v>0</v>
      </c>
      <c r="D37" s="28">
        <v>434</v>
      </c>
      <c r="E37" s="28">
        <v>628</v>
      </c>
      <c r="F37" s="28">
        <v>526</v>
      </c>
      <c r="G37" s="28">
        <v>448</v>
      </c>
      <c r="H37" s="28">
        <v>972</v>
      </c>
      <c r="I37" s="28">
        <v>1344</v>
      </c>
      <c r="J37" s="28">
        <v>990</v>
      </c>
      <c r="K37" s="28">
        <v>454</v>
      </c>
      <c r="L37" s="28">
        <v>368</v>
      </c>
      <c r="M37" s="28">
        <v>716</v>
      </c>
      <c r="N37" s="33">
        <f t="shared" ref="N37" si="5">SUM(B37:M37)</f>
        <v>7296</v>
      </c>
    </row>
    <row r="38" spans="1:14" ht="41.25" customHeight="1" x14ac:dyDescent="0.4">
      <c r="A38" s="27" t="s">
        <v>25</v>
      </c>
      <c r="B38" s="34">
        <v>0</v>
      </c>
      <c r="C38" s="34">
        <v>0</v>
      </c>
      <c r="D38" s="34">
        <v>288</v>
      </c>
      <c r="E38" s="34">
        <v>254</v>
      </c>
      <c r="F38" s="34">
        <v>204</v>
      </c>
      <c r="G38" s="34">
        <v>273</v>
      </c>
      <c r="H38" s="34">
        <v>352</v>
      </c>
      <c r="I38" s="34">
        <v>648</v>
      </c>
      <c r="J38" s="34">
        <v>414</v>
      </c>
      <c r="K38" s="34">
        <v>212</v>
      </c>
      <c r="L38" s="34">
        <v>173</v>
      </c>
      <c r="M38" s="34">
        <v>262</v>
      </c>
      <c r="N38" s="33">
        <f>SUM(B38:M38)</f>
        <v>3080</v>
      </c>
    </row>
    <row r="39" spans="1:14" ht="41.25" customHeight="1" x14ac:dyDescent="0.4">
      <c r="A39" s="27" t="s">
        <v>26</v>
      </c>
      <c r="B39" s="34">
        <v>18238</v>
      </c>
      <c r="C39" s="34">
        <v>18370</v>
      </c>
      <c r="D39" s="34">
        <v>16622</v>
      </c>
      <c r="E39" s="34">
        <v>14356</v>
      </c>
      <c r="F39" s="34">
        <v>15160</v>
      </c>
      <c r="G39" s="34">
        <v>17376</v>
      </c>
      <c r="H39" s="34">
        <v>19654</v>
      </c>
      <c r="I39" s="34">
        <v>20224</v>
      </c>
      <c r="J39" s="34">
        <v>18148</v>
      </c>
      <c r="K39" s="34">
        <v>12998</v>
      </c>
      <c r="L39" s="34">
        <v>13790</v>
      </c>
      <c r="M39" s="34">
        <v>19438</v>
      </c>
      <c r="N39" s="33">
        <f>SUM(B39:M39)</f>
        <v>204374</v>
      </c>
    </row>
  </sheetData>
  <mergeCells count="2">
    <mergeCell ref="C1:K1"/>
    <mergeCell ref="A2:C2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主要観光施設入込み状況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2023-06-12T08:04:03Z</cp:lastPrinted>
  <dcterms:created xsi:type="dcterms:W3CDTF">2023-06-07T07:26:17Z</dcterms:created>
  <dcterms:modified xsi:type="dcterms:W3CDTF">2023-06-12T08:04:10Z</dcterms:modified>
</cp:coreProperties>
</file>