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移行データ（データ）\77 調査・報告・通知・なんかの会関係\県より\2021.01.15.公営企業に係る「経営比較分析表（令和元年度決算）」の分析について\"/>
    </mc:Choice>
  </mc:AlternateContent>
  <xr:revisionPtr revIDLastSave="0" documentId="13_ncr:1_{2CF554FE-861F-4450-9EF7-2A983AD6E631}" xr6:coauthVersionLast="43" xr6:coauthVersionMax="43" xr10:uidLastSave="{00000000-0000-0000-0000-000000000000}"/>
  <workbookProtection workbookAlgorithmName="SHA-512" workbookHashValue="CqkBDdswfPKS7HKvUf6Em9FD2hvTHqqZ6xgnIBe90QwE/YC/xaYFVbrldQhs2tEueXyQMaYM+5xfSIJkSwh37w==" workbookSaltValue="x03Ft0QOrflyyzp+04hIaA==" workbookSpinCount="100000" lockStructure="1"/>
  <bookViews>
    <workbookView xWindow="-120" yWindow="-120" windowWidth="38640" windowHeight="212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2" i="5" l="1"/>
  <c r="BM12" i="5"/>
  <c r="CT11" i="5"/>
  <c r="EA10" i="5"/>
  <c r="BY10" i="5"/>
  <c r="BO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Y81" i="4"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RH55" i="4" s="1"/>
  <c r="CV6" i="5"/>
  <c r="CW11" i="5" s="1"/>
  <c r="CU6" i="5"/>
  <c r="CV11" i="5" s="1"/>
  <c r="CT6" i="5"/>
  <c r="CU11" i="5" s="1"/>
  <c r="CS6" i="5"/>
  <c r="CR6" i="5"/>
  <c r="FI90" i="4" s="1"/>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DG90" i="4" s="1"/>
  <c r="BU6" i="5"/>
  <c r="BT6" i="5"/>
  <c r="BP12" i="5" s="1"/>
  <c r="BS6" i="5"/>
  <c r="BO12" i="5" s="1"/>
  <c r="BR6" i="5"/>
  <c r="BN12" i="5" s="1"/>
  <c r="BQ6" i="5"/>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KF32" i="4" s="1"/>
  <c r="AP6" i="5"/>
  <c r="AQ11" i="5" s="1"/>
  <c r="AO6" i="5"/>
  <c r="AD90" i="4" s="1"/>
  <c r="AN6" i="5"/>
  <c r="AJ12" i="5" s="1"/>
  <c r="AM6" i="5"/>
  <c r="GZ33" i="4"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EH90" i="4"/>
  <c r="BE90" i="4"/>
  <c r="NX81" i="4"/>
  <c r="KO81" i="4"/>
  <c r="JN81" i="4"/>
  <c r="GK81" i="4"/>
  <c r="EC81" i="4"/>
  <c r="DB81" i="4"/>
  <c r="AZ81" i="4"/>
  <c r="RA80" i="4"/>
  <c r="PZ80" i="4"/>
  <c r="MW80" i="4"/>
  <c r="JN80" i="4"/>
  <c r="IM80" i="4"/>
  <c r="EC80" i="4"/>
  <c r="DB80" i="4"/>
  <c r="CA80" i="4"/>
  <c r="AZ80" i="4"/>
  <c r="OY79" i="4"/>
  <c r="NX79" i="4"/>
  <c r="MW79" i="4"/>
  <c r="IM79" i="4"/>
  <c r="HL79" i="4"/>
  <c r="GK79" i="4"/>
  <c r="EC79" i="4"/>
  <c r="CA79" i="4"/>
  <c r="AZ79" i="4"/>
  <c r="Y79" i="4"/>
  <c r="RH56" i="4"/>
  <c r="QN56" i="4"/>
  <c r="PT56" i="4"/>
  <c r="OF56" i="4"/>
  <c r="LT56" i="4"/>
  <c r="KZ56" i="4"/>
  <c r="KF56" i="4"/>
  <c r="JL56" i="4"/>
  <c r="HT56" i="4"/>
  <c r="GF56" i="4"/>
  <c r="FL56" i="4"/>
  <c r="ER56" i="4"/>
  <c r="CZ56" i="4"/>
  <c r="CF56" i="4"/>
  <c r="BL56" i="4"/>
  <c r="AR56" i="4"/>
  <c r="X56" i="4"/>
  <c r="QN55" i="4"/>
  <c r="OZ55" i="4"/>
  <c r="OF55" i="4"/>
  <c r="KZ55" i="4"/>
  <c r="JL55" i="4"/>
  <c r="GZ55" i="4"/>
  <c r="GF55" i="4"/>
  <c r="FL55" i="4"/>
  <c r="CZ55" i="4"/>
  <c r="X55" i="4"/>
  <c r="RH54" i="4"/>
  <c r="PT54" i="4"/>
  <c r="OZ54" i="4"/>
  <c r="OF54" i="4"/>
  <c r="MN54" i="4"/>
  <c r="KZ54" i="4"/>
  <c r="KF54" i="4"/>
  <c r="JL54" i="4"/>
  <c r="GF54" i="4"/>
  <c r="FL54" i="4"/>
  <c r="ER54" i="4"/>
  <c r="BL54" i="4"/>
  <c r="AR54" i="4"/>
  <c r="X54" i="4"/>
  <c r="RH33" i="4"/>
  <c r="QN33" i="4"/>
  <c r="OF33" i="4"/>
  <c r="MN33" i="4"/>
  <c r="LT33" i="4"/>
  <c r="KZ33" i="4"/>
  <c r="KF33" i="4"/>
  <c r="HT33" i="4"/>
  <c r="GF33" i="4"/>
  <c r="FL33" i="4"/>
  <c r="ER33" i="4"/>
  <c r="CZ33" i="4"/>
  <c r="CF33" i="4"/>
  <c r="BL33" i="4"/>
  <c r="AR33" i="4"/>
  <c r="X33" i="4"/>
  <c r="RH32" i="4"/>
  <c r="QN32" i="4"/>
  <c r="MN32" i="4"/>
  <c r="LT32" i="4"/>
  <c r="KZ32" i="4"/>
  <c r="JL32" i="4"/>
  <c r="GZ32" i="4"/>
  <c r="GF32" i="4"/>
  <c r="FL32" i="4"/>
  <c r="BL32" i="4"/>
  <c r="AR32" i="4"/>
  <c r="X32" i="4"/>
  <c r="PT31" i="4"/>
  <c r="OZ31" i="4"/>
  <c r="OF31" i="4"/>
  <c r="KZ31" i="4"/>
  <c r="KF31" i="4"/>
  <c r="JL31" i="4"/>
  <c r="HT31" i="4"/>
  <c r="GF31" i="4"/>
  <c r="FL31" i="4"/>
  <c r="ER31" i="4"/>
  <c r="BL31" i="4"/>
  <c r="AR31" i="4"/>
  <c r="X31" i="4"/>
  <c r="LZ10" i="4"/>
  <c r="IT10" i="4"/>
  <c r="FN10" i="4"/>
  <c r="CH10" i="4"/>
  <c r="B10" i="4"/>
  <c r="PF8" i="4"/>
  <c r="LZ8" i="4"/>
  <c r="IT8" i="4"/>
  <c r="FN8" i="4"/>
  <c r="CH8" i="4"/>
  <c r="B8" i="4"/>
  <c r="B5" i="4"/>
  <c r="EE10" i="5" l="1"/>
  <c r="CX11" i="5"/>
  <c r="CZ32" i="4"/>
  <c r="AR55" i="4"/>
  <c r="OY80" i="4"/>
  <c r="W10" i="5"/>
  <c r="CI10" i="5"/>
  <c r="CZ31" i="4"/>
  <c r="HT54" i="4"/>
  <c r="BL55" i="4"/>
  <c r="RA79" i="4"/>
  <c r="HL80" i="4"/>
  <c r="OY81" i="4"/>
  <c r="AG10" i="5"/>
  <c r="CM10" i="5"/>
  <c r="BB11" i="5"/>
  <c r="DE12" i="5"/>
  <c r="QN31" i="4"/>
  <c r="RH31" i="4"/>
  <c r="LT55" i="4"/>
  <c r="Y80" i="4"/>
  <c r="HL81" i="4"/>
  <c r="PZ81" i="4"/>
  <c r="AQ10" i="5"/>
  <c r="DG10" i="5"/>
  <c r="NX80" i="4"/>
  <c r="MN31" i="4"/>
  <c r="OZ32" i="4"/>
  <c r="JL33" i="4"/>
  <c r="PT33" i="4"/>
  <c r="CZ54" i="4"/>
  <c r="QN54" i="4"/>
  <c r="MN55" i="4"/>
  <c r="MN56" i="4"/>
  <c r="KO79" i="4"/>
  <c r="IM81" i="4"/>
  <c r="AU10" i="5"/>
  <c r="DQ10" i="5"/>
  <c r="CW10" i="5"/>
  <c r="X11" i="5"/>
  <c r="BP11" i="5"/>
  <c r="AI12" i="5"/>
  <c r="CF31" i="4"/>
  <c r="LT31" i="4"/>
  <c r="ER32" i="4"/>
  <c r="HT32" i="4"/>
  <c r="PT32" i="4"/>
  <c r="LT54" i="4"/>
  <c r="ER55" i="4"/>
  <c r="HT55" i="4"/>
  <c r="PT55" i="4"/>
  <c r="PZ79" i="4"/>
  <c r="V10" i="5"/>
  <c r="AF10" i="5"/>
  <c r="AJ10" i="5"/>
  <c r="AT10" i="5"/>
  <c r="BD10" i="5"/>
  <c r="BN10" i="5"/>
  <c r="BX10" i="5"/>
  <c r="CB10" i="5"/>
  <c r="CL10" i="5"/>
  <c r="CV10" i="5"/>
  <c r="DF10" i="5"/>
  <c r="DP10" i="5"/>
  <c r="DT10" i="5"/>
  <c r="ED10" i="5"/>
  <c r="AR11" i="5"/>
  <c r="CJ11" i="5"/>
  <c r="BC12" i="5"/>
  <c r="DB79" i="4"/>
  <c r="X10" i="5"/>
  <c r="AH10" i="5"/>
  <c r="AR10" i="5"/>
  <c r="BB10" i="5"/>
  <c r="BF10" i="5"/>
  <c r="BP10" i="5"/>
  <c r="BZ10" i="5"/>
  <c r="CJ10" i="5"/>
  <c r="CT10" i="5"/>
  <c r="CX10" i="5"/>
  <c r="DH10" i="5"/>
  <c r="DR10" i="5"/>
  <c r="EB10" i="5"/>
  <c r="BE10" i="5"/>
  <c r="CA12" i="5"/>
  <c r="CU12" i="5"/>
  <c r="CF54"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<sst xmlns="http://schemas.openxmlformats.org/spreadsheetml/2006/main" count="262" uniqueCount="107">
  <si>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</si>
  <si>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</si>
  <si>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</si>
  <si>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</si>
  <si>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</si>
  <si>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</si>
  <si>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</si>
  <si>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</si>
  <si>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</si>
  <si>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</si>
  <si>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</si>
  <si>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</si>
  <si>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</si>
  <si>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</si>
  <si>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</si>
  <si>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</si>
  <si>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</si>
  <si>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</si>
  <si>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</si>
  <si>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</si>
  <si>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</si>
  <si>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</si>
  <si>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</si>
  <si>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</si>
  <si>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</si>
  <si>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</si>
  <si>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</si>
  <si>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</si>
  <si>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</si>
  <si>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</si>
  <si>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</si>
  <si>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</si>
  <si>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</si>
  <si>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</si>
  <si>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</si>
  <si>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</si>
  <si>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</si>
  <si>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</si>
  <si>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</si>
  <si>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</si>
  <si>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</si>
  <si>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</si>
  <si>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</si>
  <si>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</si>
  <si>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</si>
  <si>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</si>
  <si>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</si>
  <si>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</si>
  <si>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</si>
  <si>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</si>
  <si>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</si>
  <si>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</si>
  <si>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</si>
  <si>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</si>
  <si>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</si>
  <si>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</si>
  <si>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</si>
  <si>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</si>
  <si>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</si>
  <si>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</si>
  <si>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</si>
  <si>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</si>
  <si>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</si>
  <si>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</si>
  <si>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</si>
  <si>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</si>
  <si>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</si>
  <si>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</si>
  <si>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</si>
  <si>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</si>
  <si>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</si>
  <si>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</si>
  <si>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</si>
  <si>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</si>
  <si>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</si>
  <si>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</si>
  <si>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</si>
  <si>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</si>
  <si>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</si>
  <si>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</si>
  <si>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</si>
  <si>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</si>
  <si>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</si>
  <si>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</si>
  <si>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</si>
  <si>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</si>
  <si>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</si>
  <si>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</si>
  <si>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382078</t>
  </si>
  <si>
    <t>46</t>
  </si>
  <si>
    <t>02</t>
  </si>
  <si>
    <t>0</t>
  </si>
  <si>
    <t>000</t>
  </si>
  <si>
    <t>愛媛県　大洲市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</si>
  <si>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</si>
  <si>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</si>
  <si>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</si>
  <si>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</si>
  <si>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</si>
  <si>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</si>
  <si>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</si>
  <si>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</si>
  <si>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</si>
  <si>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</si>
  <si>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年々増加しており、老朽化が進んでいることが示されている。また『②管路経年化率』は非常に高い数値となっており、法定耐用年数を超過した管路を多く保有しているが、『③管路更新率』が0％であり、更新ができていない状況が続いている。</t>
    <rPh sb="3" eb="5">
      <t>ユウケイ</t>
    </rPh>
    <rPh sb="5" eb="7">
      <t>コテイ</t>
    </rPh>
    <rPh sb="7" eb="9">
      <t>シサン</t>
    </rPh>
    <rPh sb="9" eb="11">
      <t>ゲンカ</t>
    </rPh>
    <rPh sb="11" eb="13">
      <t>ショウキャク</t>
    </rPh>
    <rPh sb="13" eb="14">
      <t>リツ</t>
    </rPh>
    <rPh sb="16" eb="18">
      <t>ネンネン</t>
    </rPh>
    <rPh sb="18" eb="20">
      <t>ゾウカ</t>
    </rPh>
    <rPh sb="25" eb="28">
      <t>ロウキュウカ</t>
    </rPh>
    <rPh sb="29" eb="30">
      <t>スス</t>
    </rPh>
    <rPh sb="37" eb="38">
      <t>シメ</t>
    </rPh>
    <rPh sb="48" eb="50">
      <t>カンロ</t>
    </rPh>
    <rPh sb="50" eb="53">
      <t>ケイネンカ</t>
    </rPh>
    <rPh sb="53" eb="54">
      <t>リツ</t>
    </rPh>
    <rPh sb="56" eb="58">
      <t>ヒジョウ</t>
    </rPh>
    <rPh sb="59" eb="60">
      <t>タカ</t>
    </rPh>
    <rPh sb="61" eb="63">
      <t>スウチ</t>
    </rPh>
    <rPh sb="70" eb="72">
      <t>ホウテイ</t>
    </rPh>
    <rPh sb="72" eb="74">
      <t>タイヨウ</t>
    </rPh>
    <rPh sb="74" eb="76">
      <t>ネンスウ</t>
    </rPh>
    <rPh sb="77" eb="79">
      <t>チョウカ</t>
    </rPh>
    <rPh sb="81" eb="83">
      <t>カンロ</t>
    </rPh>
    <rPh sb="84" eb="85">
      <t>オオ</t>
    </rPh>
    <rPh sb="86" eb="88">
      <t>ホユウ</t>
    </rPh>
    <rPh sb="96" eb="98">
      <t>カンロ</t>
    </rPh>
    <rPh sb="98" eb="100">
      <t>コウシン</t>
    </rPh>
    <rPh sb="100" eb="101">
      <t>リツ</t>
    </rPh>
    <rPh sb="109" eb="111">
      <t>コウシン</t>
    </rPh>
    <rPh sb="118" eb="120">
      <t>ジョウキョウ</t>
    </rPh>
    <rPh sb="121" eb="122">
      <t>ツヅ</t>
    </rPh>
    <phoneticPr fontId="5"/>
  </si>
  <si>
    <t>　工業用水の需要減少が影響し、給水契約数はピーク時の5件から現在は2件へ減少している。その影響により、給水収益の低水準化、施設遊休状態が続いており、現在新規の契約先の確保のため企業誘致等を他課連携の上進めている。また、企業誘致と合わせ安定的な工業用水供給のため管路更新等も必要となるため、アセットマネジメント、経営戦略に基づき計画的な取り組みを行うこととしている。</t>
    <rPh sb="1" eb="3">
      <t>コウギョウ</t>
    </rPh>
    <rPh sb="3" eb="5">
      <t>ヨウスイ</t>
    </rPh>
    <rPh sb="6" eb="8">
      <t>ジュヨウ</t>
    </rPh>
    <rPh sb="8" eb="10">
      <t>ゲンショウ</t>
    </rPh>
    <rPh sb="11" eb="13">
      <t>エイキョウ</t>
    </rPh>
    <rPh sb="15" eb="17">
      <t>キュウスイ</t>
    </rPh>
    <rPh sb="17" eb="19">
      <t>ケイヤク</t>
    </rPh>
    <rPh sb="19" eb="20">
      <t>スウ</t>
    </rPh>
    <rPh sb="24" eb="25">
      <t>ジ</t>
    </rPh>
    <rPh sb="27" eb="28">
      <t>ケン</t>
    </rPh>
    <rPh sb="30" eb="32">
      <t>ゲンザイ</t>
    </rPh>
    <rPh sb="34" eb="35">
      <t>ケン</t>
    </rPh>
    <rPh sb="36" eb="38">
      <t>ゲンショウ</t>
    </rPh>
    <rPh sb="45" eb="47">
      <t>エイキョウ</t>
    </rPh>
    <rPh sb="51" eb="53">
      <t>キュウスイ</t>
    </rPh>
    <rPh sb="53" eb="55">
      <t>シュウエキ</t>
    </rPh>
    <rPh sb="56" eb="59">
      <t>テイスイジュン</t>
    </rPh>
    <rPh sb="59" eb="60">
      <t>カ</t>
    </rPh>
    <rPh sb="61" eb="63">
      <t>シセツ</t>
    </rPh>
    <rPh sb="63" eb="65">
      <t>ユウキュウ</t>
    </rPh>
    <rPh sb="65" eb="67">
      <t>ジョウタイ</t>
    </rPh>
    <rPh sb="68" eb="69">
      <t>ツヅ</t>
    </rPh>
    <rPh sb="74" eb="76">
      <t>ゲンザイ</t>
    </rPh>
    <rPh sb="76" eb="78">
      <t>シンキ</t>
    </rPh>
    <rPh sb="79" eb="81">
      <t>ケイヤク</t>
    </rPh>
    <rPh sb="81" eb="82">
      <t>サキ</t>
    </rPh>
    <rPh sb="83" eb="85">
      <t>カクホ</t>
    </rPh>
    <rPh sb="88" eb="90">
      <t>キギョウ</t>
    </rPh>
    <rPh sb="90" eb="92">
      <t>ユウチ</t>
    </rPh>
    <rPh sb="92" eb="93">
      <t>トウ</t>
    </rPh>
    <rPh sb="94" eb="96">
      <t>タカ</t>
    </rPh>
    <rPh sb="96" eb="98">
      <t>レンケイ</t>
    </rPh>
    <rPh sb="99" eb="100">
      <t>ウエ</t>
    </rPh>
    <rPh sb="100" eb="101">
      <t>スス</t>
    </rPh>
    <rPh sb="109" eb="111">
      <t>キギョウ</t>
    </rPh>
    <rPh sb="111" eb="113">
      <t>ユウチ</t>
    </rPh>
    <rPh sb="114" eb="115">
      <t>ア</t>
    </rPh>
    <rPh sb="117" eb="120">
      <t>アンテイテキ</t>
    </rPh>
    <rPh sb="121" eb="123">
      <t>コウギョウ</t>
    </rPh>
    <rPh sb="123" eb="125">
      <t>ヨウスイ</t>
    </rPh>
    <rPh sb="125" eb="127">
      <t>キョウキュウ</t>
    </rPh>
    <rPh sb="130" eb="132">
      <t>カンロ</t>
    </rPh>
    <rPh sb="132" eb="134">
      <t>コウシン</t>
    </rPh>
    <rPh sb="134" eb="135">
      <t>トウ</t>
    </rPh>
    <rPh sb="136" eb="138">
      <t>ヒツヨウ</t>
    </rPh>
    <rPh sb="155" eb="157">
      <t>ケイエイ</t>
    </rPh>
    <rPh sb="157" eb="159">
      <t>センリャク</t>
    </rPh>
    <rPh sb="160" eb="161">
      <t>モト</t>
    </rPh>
    <rPh sb="163" eb="166">
      <t>ケイカクテキ</t>
    </rPh>
    <rPh sb="167" eb="168">
      <t>ト</t>
    </rPh>
    <rPh sb="169" eb="170">
      <t>ク</t>
    </rPh>
    <rPh sb="172" eb="173">
      <t>オコナ</t>
    </rPh>
    <phoneticPr fontId="5"/>
  </si>
  <si>
    <t xml:space="preserve"> 『①経常収支比率』は100％となっているが、『⑤料金回収率』が平均を下回っており、工業用水の需要減少に伴い給水契約数が減少して以降、収支不足分を繰入金に依存した経営が続いている。そのため『⑥給水原価』も必要最低限の経費により経営していく必要があるため類似団体平均を下回っている。
　『③流動比率』は100％を大きく上回っており、財務の安全性が確保されているが、同時に『④企業債残高対給水収益比率』、2.老朽化の状況『③管路更新率』が0％となっているため、施設更新が進んでいないことも伺える状況となっている。
　『⑦施設利用率』『契約率』はいずれも低水準となっており、新規の契約先の確保のための企業誘致等進める必要がある。</t>
    <rPh sb="3" eb="5">
      <t>ケイジョウ</t>
    </rPh>
    <rPh sb="5" eb="7">
      <t>シュウシ</t>
    </rPh>
    <rPh sb="7" eb="9">
      <t>ヒリツ</t>
    </rPh>
    <rPh sb="25" eb="27">
      <t>リョウキン</t>
    </rPh>
    <rPh sb="27" eb="29">
      <t>カイシュウ</t>
    </rPh>
    <rPh sb="29" eb="30">
      <t>リツ</t>
    </rPh>
    <rPh sb="32" eb="34">
      <t>ヘイキン</t>
    </rPh>
    <rPh sb="35" eb="37">
      <t>シタマワ</t>
    </rPh>
    <rPh sb="42" eb="44">
      <t>コウギョウ</t>
    </rPh>
    <rPh sb="44" eb="46">
      <t>ヨウスイ</t>
    </rPh>
    <rPh sb="47" eb="49">
      <t>ジュヨウ</t>
    </rPh>
    <rPh sb="49" eb="51">
      <t>ゲンショウ</t>
    </rPh>
    <rPh sb="52" eb="53">
      <t>トモナ</t>
    </rPh>
    <rPh sb="54" eb="56">
      <t>キュウスイ</t>
    </rPh>
    <rPh sb="56" eb="58">
      <t>ケイヤク</t>
    </rPh>
    <rPh sb="58" eb="59">
      <t>スウ</t>
    </rPh>
    <rPh sb="60" eb="62">
      <t>ゲンショウ</t>
    </rPh>
    <rPh sb="64" eb="66">
      <t>イコウ</t>
    </rPh>
    <rPh sb="67" eb="69">
      <t>シュウシ</t>
    </rPh>
    <rPh sb="69" eb="71">
      <t>ブソク</t>
    </rPh>
    <rPh sb="71" eb="72">
      <t>ブン</t>
    </rPh>
    <rPh sb="73" eb="75">
      <t>クリイレ</t>
    </rPh>
    <rPh sb="75" eb="76">
      <t>キン</t>
    </rPh>
    <rPh sb="77" eb="79">
      <t>イゾン</t>
    </rPh>
    <rPh sb="81" eb="83">
      <t>ケイエイ</t>
    </rPh>
    <rPh sb="84" eb="85">
      <t>ツヅ</t>
    </rPh>
    <rPh sb="96" eb="98">
      <t>キュウスイ</t>
    </rPh>
    <rPh sb="98" eb="100">
      <t>ゲンカ</t>
    </rPh>
    <rPh sb="102" eb="104">
      <t>ヒツヨウ</t>
    </rPh>
    <rPh sb="104" eb="107">
      <t>サイテイゲン</t>
    </rPh>
    <rPh sb="108" eb="110">
      <t>ケイヒ</t>
    </rPh>
    <rPh sb="113" eb="115">
      <t>ケイエイ</t>
    </rPh>
    <rPh sb="119" eb="121">
      <t>ヒツヨウ</t>
    </rPh>
    <rPh sb="126" eb="128">
      <t>ルイジ</t>
    </rPh>
    <rPh sb="128" eb="130">
      <t>ダンタイ</t>
    </rPh>
    <rPh sb="130" eb="132">
      <t>ヘイキン</t>
    </rPh>
    <rPh sb="133" eb="135">
      <t>シタマワ</t>
    </rPh>
    <rPh sb="144" eb="146">
      <t>リュウドウ</t>
    </rPh>
    <rPh sb="146" eb="148">
      <t>ヒリツ</t>
    </rPh>
    <rPh sb="155" eb="156">
      <t>オオ</t>
    </rPh>
    <rPh sb="158" eb="160">
      <t>ウワマワ</t>
    </rPh>
    <rPh sb="165" eb="167">
      <t>ザイム</t>
    </rPh>
    <rPh sb="168" eb="171">
      <t>アンゼンセイ</t>
    </rPh>
    <rPh sb="172" eb="174">
      <t>カクホ</t>
    </rPh>
    <rPh sb="181" eb="183">
      <t>ドウジ</t>
    </rPh>
    <rPh sb="186" eb="188">
      <t>キギョウ</t>
    </rPh>
    <rPh sb="188" eb="189">
      <t>サイ</t>
    </rPh>
    <rPh sb="189" eb="191">
      <t>ザンダカ</t>
    </rPh>
    <rPh sb="191" eb="192">
      <t>タイ</t>
    </rPh>
    <rPh sb="192" eb="194">
      <t>キュウスイ</t>
    </rPh>
    <rPh sb="194" eb="196">
      <t>シュウエキ</t>
    </rPh>
    <rPh sb="196" eb="198">
      <t>ヒリツ</t>
    </rPh>
    <rPh sb="202" eb="205">
      <t>ロウキュウカ</t>
    </rPh>
    <rPh sb="206" eb="208">
      <t>ジョウキョウ</t>
    </rPh>
    <rPh sb="233" eb="234">
      <t>スス</t>
    </rPh>
    <rPh sb="242" eb="243">
      <t>ウカガ</t>
    </rPh>
    <rPh sb="245" eb="247">
      <t>ジョウキョウ</t>
    </rPh>
    <rPh sb="258" eb="260">
      <t>シセツ</t>
    </rPh>
    <rPh sb="260" eb="262">
      <t>リヨウ</t>
    </rPh>
    <rPh sb="262" eb="263">
      <t>リツ</t>
    </rPh>
    <rPh sb="265" eb="268">
      <t>ケイヤクリツ</t>
    </rPh>
    <rPh sb="274" eb="277">
      <t>テイスイジュン</t>
    </rPh>
    <rPh sb="284" eb="286">
      <t>シンキ</t>
    </rPh>
    <rPh sb="287" eb="289">
      <t>ケイヤク</t>
    </rPh>
    <rPh sb="289" eb="290">
      <t>サキ</t>
    </rPh>
    <rPh sb="291" eb="293">
      <t>カクホ</t>
    </rPh>
    <rPh sb="297" eb="299">
      <t>キギョウ</t>
    </rPh>
    <rPh sb="299" eb="301">
      <t>ユウチ</t>
    </rPh>
    <rPh sb="301" eb="302">
      <t>トウ</t>
    </rPh>
    <rPh sb="302" eb="303">
      <t>スス</t>
    </rPh>
    <rPh sb="305" eb="3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</si>
</sst>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60.83</c:v>
                </c:pt>
                <c:pt idx="1">
                  <c:v>63.15</c:v>
                </c:pt>
                <c:pt idx="2">
                  <c:v>65.44</c:v>
                </c:pt>
                <c:pt idx="3">
                  <c:v>67.7</c:v>
                </c:pt>
                <c:pt idx="4">
                  <c:v>68.78</c:v>
                </c:pt>
              </c:numCache>
            </c:numRef>
          </c:val>
          <c:extLst>
            <c:ext xmlns:c16="http://schemas.microsoft.com/office/drawing/2014/chart" uri="{C3380CC4-5D6E-409C-BE32-E72D297353CC}">
              <c16:uniqueId val="{00000000-851B-41BE-9215-62A5B7F557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851B-41BE-9215-62A5B7F557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07-4FF9-A320-060F0720D8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D407-4FF9-A320-060F0720D8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9E5-4933-889C-B3D4F7D70A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89E5-4933-889C-B3D4F7D70A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74.319999999999993</c:v>
                </c:pt>
                <c:pt idx="1">
                  <c:v>74.319999999999993</c:v>
                </c:pt>
                <c:pt idx="2">
                  <c:v>74.319999999999993</c:v>
                </c:pt>
                <c:pt idx="3">
                  <c:v>74.319999999999993</c:v>
                </c:pt>
                <c:pt idx="4">
                  <c:v>74.319999999999993</c:v>
                </c:pt>
              </c:numCache>
            </c:numRef>
          </c:val>
          <c:extLst>
            <c:ext xmlns:c16="http://schemas.microsoft.com/office/drawing/2014/chart" uri="{C3380CC4-5D6E-409C-BE32-E72D297353CC}">
              <c16:uniqueId val="{00000000-F16E-41A1-B5EA-50DE054CAD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F16E-41A1-B5EA-50DE054CAD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14-4FC3-B05C-193552C136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1314-4FC3-B05C-193552C136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8263.5400000000009</c:v>
                </c:pt>
                <c:pt idx="1">
                  <c:v>16778.22</c:v>
                </c:pt>
                <c:pt idx="2">
                  <c:v>8700.9500000000007</c:v>
                </c:pt>
                <c:pt idx="3">
                  <c:v>9930.48</c:v>
                </c:pt>
                <c:pt idx="4">
                  <c:v>21452.85</c:v>
                </c:pt>
              </c:numCache>
            </c:numRef>
          </c:val>
          <c:extLst>
            <c:ext xmlns:c16="http://schemas.microsoft.com/office/drawing/2014/chart" uri="{C3380CC4-5D6E-409C-BE32-E72D297353CC}">
              <c16:uniqueId val="{00000000-CE4E-4A3A-AA57-735FAFE45C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CE4E-4A3A-AA57-735FAFE45C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5D-4DB2-83B2-68433FDB91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7B5D-4DB2-83B2-68433FDB91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55.01</c:v>
                </c:pt>
                <c:pt idx="1">
                  <c:v>57.48</c:v>
                </c:pt>
                <c:pt idx="2">
                  <c:v>53.42</c:v>
                </c:pt>
                <c:pt idx="3">
                  <c:v>57.82</c:v>
                </c:pt>
                <c:pt idx="4">
                  <c:v>67.87</c:v>
                </c:pt>
              </c:numCache>
            </c:numRef>
          </c:val>
          <c:extLst>
            <c:ext xmlns:c16="http://schemas.microsoft.com/office/drawing/2014/chart" uri="{C3380CC4-5D6E-409C-BE32-E72D297353CC}">
              <c16:uniqueId val="{00000000-6B55-4E73-B1AA-C788446642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6B55-4E73-B1AA-C788446642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37.29</c:v>
                </c:pt>
                <c:pt idx="1">
                  <c:v>36.68</c:v>
                </c:pt>
                <c:pt idx="2">
                  <c:v>37.57</c:v>
                </c:pt>
                <c:pt idx="3">
                  <c:v>38</c:v>
                </c:pt>
                <c:pt idx="4">
                  <c:v>32.549999999999997</c:v>
                </c:pt>
              </c:numCache>
            </c:numRef>
          </c:val>
          <c:extLst>
            <c:ext xmlns:c16="http://schemas.microsoft.com/office/drawing/2014/chart" uri="{C3380CC4-5D6E-409C-BE32-E72D297353CC}">
              <c16:uniqueId val="{00000000-3232-49FB-9008-E0E693639A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3232-49FB-9008-E0E693639A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11.28</c:v>
                </c:pt>
                <c:pt idx="1">
                  <c:v>11.53</c:v>
                </c:pt>
                <c:pt idx="2">
                  <c:v>10.61</c:v>
                </c:pt>
                <c:pt idx="3">
                  <c:v>10.82</c:v>
                </c:pt>
                <c:pt idx="4">
                  <c:v>10.73</c:v>
                </c:pt>
              </c:numCache>
            </c:numRef>
          </c:val>
          <c:extLst>
            <c:ext xmlns:c16="http://schemas.microsoft.com/office/drawing/2014/chart" uri="{C3380CC4-5D6E-409C-BE32-E72D297353CC}">
              <c16:uniqueId val="{00000000-A960-4F96-A411-CC1572C6F4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A960-4F96-A411-CC1572C6F4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11.85</c:v>
                </c:pt>
                <c:pt idx="1">
                  <c:v>11.85</c:v>
                </c:pt>
                <c:pt idx="2">
                  <c:v>11.85</c:v>
                </c:pt>
                <c:pt idx="3">
                  <c:v>11.85</c:v>
                </c:pt>
                <c:pt idx="4">
                  <c:v>11.85</c:v>
                </c:pt>
              </c:numCache>
            </c:numRef>
          </c:val>
          <c:extLst>
            <c:ext xmlns:c16="http://schemas.microsoft.com/office/drawing/2014/chart" uri="{C3380CC4-5D6E-409C-BE32-E72D297353CC}">
              <c16:uniqueId val="{00000000-566F-467D-BA92-9F47DE285E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566F-467D-BA92-9F47DE285E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愛媛県　大洲市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8860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951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1050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106</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100</v>
      </c>
      <c r="Y32" s="107"/>
      <c r="Z32" s="107"/>
      <c r="AA32" s="107"/>
      <c r="AB32" s="107"/>
      <c r="AC32" s="107"/>
      <c r="AD32" s="107"/>
      <c r="AE32" s="107"/>
      <c r="AF32" s="107"/>
      <c r="AG32" s="107"/>
      <c r="AH32" s="107"/>
      <c r="AI32" s="107"/>
      <c r="AJ32" s="107"/>
      <c r="AK32" s="107"/>
      <c r="AL32" s="107"/>
      <c r="AM32" s="107"/>
      <c r="AN32" s="107"/>
      <c r="AO32" s="107"/>
      <c r="AP32" s="107"/>
      <c r="AQ32" s="108"/>
      <c r="AR32" s="106">
        <f>データ!U6</f>
        <v>100</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100</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100</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100</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8263.5400000000009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16778.22</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8700.9500000000007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9930.48</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21452.85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104</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55.01</v>
      </c>
      <c r="Y55" s="107"/>
      <c r="Z55" s="107"/>
      <c r="AA55" s="107"/>
      <c r="AB55" s="107"/>
      <c r="AC55" s="107"/>
      <c r="AD55" s="107"/>
      <c r="AE55" s="107"/>
      <c r="AF55" s="107"/>
      <c r="AG55" s="107"/>
      <c r="AH55" s="107"/>
      <c r="AI55" s="107"/>
      <c r="AJ55" s="107"/>
      <c r="AK55" s="107"/>
      <c r="AL55" s="107"/>
      <c r="AM55" s="107"/>
      <c r="AN55" s="107"/>
      <c r="AO55" s="107"/>
      <c r="AP55" s="107"/>
      <c r="AQ55" s="108"/>
      <c r="AR55" s="106">
        <f>データ!BM6</f>
        <v>57.48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53.42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57.82</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67.87</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37.29</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36.68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37.57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38</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32.549999999999997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11.28</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11.53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10.61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10.82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10.73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11.85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11.85</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11.85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11.85</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11.85</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105</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60.83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63.15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65.44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67.7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68.78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74.319999999999993</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74.319999999999993</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74.319999999999993</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74.319999999999993</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74.319999999999993</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53.92</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53.32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53.4</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54.3</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3.4</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3.56</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3.46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3.28</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4.66</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0.19</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0.06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0.02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0.06</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6jSK7VInKTKRflcaMmPJnuiJSWKS/YOVIgMU/VVM/uHrLEa1PE5Ef2wN/R4ArfPGOUVUf+3EakkGWToMuxSoyg==" saltValue="WCaDDtCxnpeqmXzvw6Pya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100</v>
      </c>
      <c r="U6" s="52">
        <f>U7</f>
        <v>100</v>
      </c>
      <c r="V6" s="52">
        <f>V7</f>
        <v>100</v>
      </c>
      <c r="W6" s="52">
        <f>W7</f>
        <v>100</v>
      </c>
      <c r="X6" s="52">
        <f t="shared" si="3"/>
        <v>100</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8263.5400000000009</v>
      </c>
      <c r="AQ6" s="52">
        <f>AQ7</f>
        <v>16778.22</v>
      </c>
      <c r="AR6" s="52">
        <f>AR7</f>
        <v>8700.9500000000007</v>
      </c>
      <c r="AS6" s="52">
        <f>AS7</f>
        <v>9930.48</v>
      </c>
      <c r="AT6" s="52">
        <f t="shared" si="3"/>
        <v>21452.85</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55.01</v>
      </c>
      <c r="BM6" s="52">
        <f>BM7</f>
        <v>57.48</v>
      </c>
      <c r="BN6" s="52">
        <f>BN7</f>
        <v>53.42</v>
      </c>
      <c r="BO6" s="52">
        <f>BO7</f>
        <v>57.82</v>
      </c>
      <c r="BP6" s="52">
        <f t="shared" si="3"/>
        <v>67.87</v>
      </c>
      <c r="BQ6" s="52">
        <f t="shared" si="3"/>
        <v>100.16</v>
      </c>
      <c r="BR6" s="52">
        <f t="shared" si="3"/>
        <v>100.54</v>
      </c>
      <c r="BS6" s="52">
        <f t="shared" si="3"/>
        <v>95.99</v>
      </c>
      <c r="BT6" s="52">
        <f t="shared" si="3"/>
        <v>94.91</v>
      </c>
      <c r="BU6" s="52">
        <f t="shared" si="3"/>
        <v>90.22</v>
      </c>
      <c r="BV6" s="50" t="str">
        <f>IF(BV7="-","【-】","【"&amp;SUBSTITUTE(TEXT(BV7,"#,##0.00"),"-","△")&amp;"】")</f>
        <v>【115.00】</v>
      </c>
      <c r="BW6" s="52">
        <f t="shared" si="3"/>
        <v>37.29</v>
      </c>
      <c r="BX6" s="52">
        <f>BX7</f>
        <v>36.68</v>
      </c>
      <c r="BY6" s="52">
        <f>BY7</f>
        <v>37.57</v>
      </c>
      <c r="BZ6" s="52">
        <f>BZ7</f>
        <v>38</v>
      </c>
      <c r="CA6" s="52">
        <f t="shared" si="3"/>
        <v>32.549999999999997</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11.28</v>
      </c>
      <c r="CI6" s="52">
        <f>CI7</f>
        <v>11.53</v>
      </c>
      <c r="CJ6" s="52">
        <f>CJ7</f>
        <v>10.61</v>
      </c>
      <c r="CK6" s="52">
        <f>CK7</f>
        <v>10.82</v>
      </c>
      <c r="CL6" s="52">
        <f t="shared" si="5"/>
        <v>10.73</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11.85</v>
      </c>
      <c r="CT6" s="52">
        <f>CT7</f>
        <v>11.85</v>
      </c>
      <c r="CU6" s="52">
        <f>CU7</f>
        <v>11.85</v>
      </c>
      <c r="CV6" s="52">
        <f>CV7</f>
        <v>11.85</v>
      </c>
      <c r="CW6" s="52">
        <f t="shared" si="6"/>
        <v>11.85</v>
      </c>
      <c r="CX6" s="52">
        <f t="shared" si="6"/>
        <v>52.54</v>
      </c>
      <c r="CY6" s="52">
        <f t="shared" si="6"/>
        <v>50.81</v>
      </c>
      <c r="CZ6" s="52">
        <f t="shared" si="6"/>
        <v>50.28</v>
      </c>
      <c r="DA6" s="52">
        <f t="shared" si="6"/>
        <v>51.42</v>
      </c>
      <c r="DB6" s="52">
        <f t="shared" si="6"/>
        <v>50.9</v>
      </c>
      <c r="DC6" s="50" t="str">
        <f>IF(DC7="-","【-】","【"&amp;SUBSTITUTE(TEXT(DC7,"#,##0.00"),"-","△")&amp;"】")</f>
        <v>【77.39】</v>
      </c>
      <c r="DD6" s="52">
        <f t="shared" ref="DD6:DM6" si="7">DD7</f>
        <v>60.83</v>
      </c>
      <c r="DE6" s="52">
        <f>DE7</f>
        <v>63.15</v>
      </c>
      <c r="DF6" s="52">
        <f>DF7</f>
        <v>65.44</v>
      </c>
      <c r="DG6" s="52">
        <f>DG7</f>
        <v>67.7</v>
      </c>
      <c r="DH6" s="52">
        <f t="shared" si="7"/>
        <v>68.78</v>
      </c>
      <c r="DI6" s="52">
        <f t="shared" si="7"/>
        <v>53.92</v>
      </c>
      <c r="DJ6" s="52">
        <f t="shared" si="7"/>
        <v>53.32</v>
      </c>
      <c r="DK6" s="52">
        <f t="shared" si="7"/>
        <v>53.4</v>
      </c>
      <c r="DL6" s="52">
        <f t="shared" si="7"/>
        <v>53.49</v>
      </c>
      <c r="DM6" s="52">
        <f t="shared" si="7"/>
        <v>54.3</v>
      </c>
      <c r="DN6" s="50" t="str">
        <f>IF(DN7="-","【-】","【"&amp;SUBSTITUTE(TEXT(DN7,"#,##0.00"),"-","△")&amp;"】")</f>
        <v>【59.23】</v>
      </c>
      <c r="DO6" s="52">
        <f t="shared" ref="DO6:DX6" si="8">DO7</f>
        <v>74.319999999999993</v>
      </c>
      <c r="DP6" s="52">
        <f>DP7</f>
        <v>74.319999999999993</v>
      </c>
      <c r="DQ6" s="52">
        <f>DQ7</f>
        <v>74.319999999999993</v>
      </c>
      <c r="DR6" s="52">
        <f>DR7</f>
        <v>74.319999999999993</v>
      </c>
      <c r="DS6" s="52">
        <f t="shared" si="8"/>
        <v>74.319999999999993</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8860</v>
      </c>
      <c r="L7" s="54" t="s">
        <v>96</v>
      </c>
      <c r="M7" s="55">
        <v>2</v>
      </c>
      <c r="N7" s="55">
        <v>951</v>
      </c>
      <c r="O7" s="56" t="s">
        <v>97</v>
      </c>
      <c r="P7" s="56">
        <v>96</v>
      </c>
      <c r="Q7" s="55">
        <v>2</v>
      </c>
      <c r="R7" s="55">
        <v>1050</v>
      </c>
      <c r="S7" s="54" t="s">
        <v>98</v>
      </c>
      <c r="T7" s="57">
        <v>100</v>
      </c>
      <c r="U7" s="57">
        <v>100</v>
      </c>
      <c r="V7" s="57">
        <v>100</v>
      </c>
      <c r="W7" s="57">
        <v>100</v>
      </c>
      <c r="X7" s="57">
        <v>100</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8263.5400000000009</v>
      </c>
      <c r="AQ7" s="57">
        <v>16778.22</v>
      </c>
      <c r="AR7" s="57">
        <v>8700.9500000000007</v>
      </c>
      <c r="AS7" s="57">
        <v>9930.48</v>
      </c>
      <c r="AT7" s="57">
        <v>21452.85</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55.01</v>
      </c>
      <c r="BM7" s="57">
        <v>57.48</v>
      </c>
      <c r="BN7" s="57">
        <v>53.42</v>
      </c>
      <c r="BO7" s="57">
        <v>57.82</v>
      </c>
      <c r="BP7" s="57">
        <v>67.87</v>
      </c>
      <c r="BQ7" s="57">
        <v>100.16</v>
      </c>
      <c r="BR7" s="57">
        <v>100.54</v>
      </c>
      <c r="BS7" s="57">
        <v>95.99</v>
      </c>
      <c r="BT7" s="57">
        <v>94.91</v>
      </c>
      <c r="BU7" s="57">
        <v>90.22</v>
      </c>
      <c r="BV7" s="57">
        <v>115</v>
      </c>
      <c r="BW7" s="57">
        <v>37.29</v>
      </c>
      <c r="BX7" s="57">
        <v>36.68</v>
      </c>
      <c r="BY7" s="57">
        <v>37.57</v>
      </c>
      <c r="BZ7" s="57">
        <v>38</v>
      </c>
      <c r="CA7" s="57">
        <v>32.549999999999997</v>
      </c>
      <c r="CB7" s="57">
        <v>42.5</v>
      </c>
      <c r="CC7" s="57">
        <v>42.19</v>
      </c>
      <c r="CD7" s="57">
        <v>44.55</v>
      </c>
      <c r="CE7" s="57">
        <v>47.36</v>
      </c>
      <c r="CF7" s="57">
        <v>49.94</v>
      </c>
      <c r="CG7" s="57">
        <v>18.600000000000001</v>
      </c>
      <c r="CH7" s="57">
        <v>11.28</v>
      </c>
      <c r="CI7" s="57">
        <v>11.53</v>
      </c>
      <c r="CJ7" s="57">
        <v>10.61</v>
      </c>
      <c r="CK7" s="57">
        <v>10.82</v>
      </c>
      <c r="CL7" s="57">
        <v>10.73</v>
      </c>
      <c r="CM7" s="57">
        <v>35.909999999999997</v>
      </c>
      <c r="CN7" s="57">
        <v>35.54</v>
      </c>
      <c r="CO7" s="57">
        <v>35.24</v>
      </c>
      <c r="CP7" s="57">
        <v>35.22</v>
      </c>
      <c r="CQ7" s="57">
        <v>34.92</v>
      </c>
      <c r="CR7" s="57">
        <v>55.21</v>
      </c>
      <c r="CS7" s="57">
        <v>11.85</v>
      </c>
      <c r="CT7" s="57">
        <v>11.85</v>
      </c>
      <c r="CU7" s="57">
        <v>11.85</v>
      </c>
      <c r="CV7" s="57">
        <v>11.85</v>
      </c>
      <c r="CW7" s="57">
        <v>11.85</v>
      </c>
      <c r="CX7" s="57">
        <v>52.54</v>
      </c>
      <c r="CY7" s="57">
        <v>50.81</v>
      </c>
      <c r="CZ7" s="57">
        <v>50.28</v>
      </c>
      <c r="DA7" s="57">
        <v>51.42</v>
      </c>
      <c r="DB7" s="57">
        <v>50.9</v>
      </c>
      <c r="DC7" s="57">
        <v>77.39</v>
      </c>
      <c r="DD7" s="57">
        <v>60.83</v>
      </c>
      <c r="DE7" s="57">
        <v>63.15</v>
      </c>
      <c r="DF7" s="57">
        <v>65.44</v>
      </c>
      <c r="DG7" s="57">
        <v>67.7</v>
      </c>
      <c r="DH7" s="57">
        <v>68.78</v>
      </c>
      <c r="DI7" s="57">
        <v>53.92</v>
      </c>
      <c r="DJ7" s="57">
        <v>53.32</v>
      </c>
      <c r="DK7" s="57">
        <v>53.4</v>
      </c>
      <c r="DL7" s="57">
        <v>53.49</v>
      </c>
      <c r="DM7" s="57">
        <v>54.3</v>
      </c>
      <c r="DN7" s="57">
        <v>59.23</v>
      </c>
      <c r="DO7" s="57">
        <v>74.319999999999993</v>
      </c>
      <c r="DP7" s="57">
        <v>74.319999999999993</v>
      </c>
      <c r="DQ7" s="57">
        <v>74.319999999999993</v>
      </c>
      <c r="DR7" s="57">
        <v>74.319999999999993</v>
      </c>
      <c r="DS7" s="57">
        <v>74.319999999999993</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100</v>
      </c>
      <c r="V11" s="65">
        <f>IF(U6="-",NA(),U6)</f>
        <v>100</v>
      </c>
      <c r="W11" s="65">
        <f>IF(V6="-",NA(),V6)</f>
        <v>100</v>
      </c>
      <c r="X11" s="65">
        <f>IF(W6="-",NA(),W6)</f>
        <v>100</v>
      </c>
      <c r="Y11" s="65">
        <f>IF(X6="-",NA(),X6)</f>
        <v>100</v>
      </c>
      <c r="AE11" s="64" t="s">
        <v>23</v>
      </c>
      <c r="AF11" s="65">
        <f>IF(AE6="-",NA(),AE6)</f>
        <v>0</v>
      </c>
      <c r="AG11" s="65">
        <f>IF(AF6="-",NA(),AF6)</f>
        <v>0</v>
      </c>
      <c r="AH11" s="65">
        <f>IF(AG6="-",NA(),AG6)</f>
        <v>0</v>
      </c>
      <c r="AI11" s="65">
        <f>IF(AH6="-",NA(),AH6)</f>
        <v>0</v>
      </c>
      <c r="AJ11" s="65">
        <f>IF(AI6="-",NA(),AI6)</f>
        <v>0</v>
      </c>
      <c r="AP11" s="64" t="s">
        <v>23</v>
      </c>
      <c r="AQ11" s="65">
        <f>IF(AP6="-",NA(),AP6)</f>
        <v>8263.5400000000009</v>
      </c>
      <c r="AR11" s="65">
        <f>IF(AQ6="-",NA(),AQ6)</f>
        <v>16778.22</v>
      </c>
      <c r="AS11" s="65">
        <f>IF(AR6="-",NA(),AR6)</f>
        <v>8700.9500000000007</v>
      </c>
      <c r="AT11" s="65">
        <f>IF(AS6="-",NA(),AS6)</f>
        <v>9930.48</v>
      </c>
      <c r="AU11" s="65">
        <f>IF(AT6="-",NA(),AT6)</f>
        <v>21452.85</v>
      </c>
      <c r="BA11" s="64" t="s">
        <v>23</v>
      </c>
      <c r="BB11" s="65">
        <f>IF(BA6="-",NA(),BA6)</f>
        <v>0</v>
      </c>
      <c r="BC11" s="65">
        <f>IF(BB6="-",NA(),BB6)</f>
        <v>0</v>
      </c>
      <c r="BD11" s="65">
        <f>IF(BC6="-",NA(),BC6)</f>
        <v>0</v>
      </c>
      <c r="BE11" s="65">
        <f>IF(BD6="-",NA(),BD6)</f>
        <v>0</v>
      </c>
      <c r="BF11" s="65">
        <f>IF(BE6="-",NA(),BE6)</f>
        <v>0</v>
      </c>
      <c r="BL11" s="64" t="s">
        <v>23</v>
      </c>
      <c r="BM11" s="65">
        <f>IF(BL6="-",NA(),BL6)</f>
        <v>55.01</v>
      </c>
      <c r="BN11" s="65">
        <f>IF(BM6="-",NA(),BM6)</f>
        <v>57.48</v>
      </c>
      <c r="BO11" s="65">
        <f>IF(BN6="-",NA(),BN6)</f>
        <v>53.42</v>
      </c>
      <c r="BP11" s="65">
        <f>IF(BO6="-",NA(),BO6)</f>
        <v>57.82</v>
      </c>
      <c r="BQ11" s="65">
        <f>IF(BP6="-",NA(),BP6)</f>
        <v>67.87</v>
      </c>
      <c r="BW11" s="64" t="s">
        <v>23</v>
      </c>
      <c r="BX11" s="65">
        <f>IF(BW6="-",NA(),BW6)</f>
        <v>37.29</v>
      </c>
      <c r="BY11" s="65">
        <f>IF(BX6="-",NA(),BX6)</f>
        <v>36.68</v>
      </c>
      <c r="BZ11" s="65">
        <f>IF(BY6="-",NA(),BY6)</f>
        <v>37.57</v>
      </c>
      <c r="CA11" s="65">
        <f>IF(BZ6="-",NA(),BZ6)</f>
        <v>38</v>
      </c>
      <c r="CB11" s="65">
        <f>IF(CA6="-",NA(),CA6)</f>
        <v>32.549999999999997</v>
      </c>
      <c r="CH11" s="64" t="s">
        <v>23</v>
      </c>
      <c r="CI11" s="65">
        <f>IF(CH6="-",NA(),CH6)</f>
        <v>11.28</v>
      </c>
      <c r="CJ11" s="65">
        <f>IF(CI6="-",NA(),CI6)</f>
        <v>11.53</v>
      </c>
      <c r="CK11" s="65">
        <f>IF(CJ6="-",NA(),CJ6)</f>
        <v>10.61</v>
      </c>
      <c r="CL11" s="65">
        <f>IF(CK6="-",NA(),CK6)</f>
        <v>10.82</v>
      </c>
      <c r="CM11" s="65">
        <f>IF(CL6="-",NA(),CL6)</f>
        <v>10.73</v>
      </c>
      <c r="CS11" s="64" t="s">
        <v>23</v>
      </c>
      <c r="CT11" s="65">
        <f>IF(CS6="-",NA(),CS6)</f>
        <v>11.85</v>
      </c>
      <c r="CU11" s="65">
        <f>IF(CT6="-",NA(),CT6)</f>
        <v>11.85</v>
      </c>
      <c r="CV11" s="65">
        <f>IF(CU6="-",NA(),CU6)</f>
        <v>11.85</v>
      </c>
      <c r="CW11" s="65">
        <f>IF(CV6="-",NA(),CV6)</f>
        <v>11.85</v>
      </c>
      <c r="CX11" s="65">
        <f>IF(CW6="-",NA(),CW6)</f>
        <v>11.85</v>
      </c>
      <c r="DD11" s="64" t="s">
        <v>23</v>
      </c>
      <c r="DE11" s="65">
        <f>IF(DD6="-",NA(),DD6)</f>
        <v>60.83</v>
      </c>
      <c r="DF11" s="65">
        <f>IF(DE6="-",NA(),DE6)</f>
        <v>63.15</v>
      </c>
      <c r="DG11" s="65">
        <f>IF(DF6="-",NA(),DF6)</f>
        <v>65.44</v>
      </c>
      <c r="DH11" s="65">
        <f>IF(DG6="-",NA(),DG6)</f>
        <v>67.7</v>
      </c>
      <c r="DI11" s="65">
        <f>IF(DH6="-",NA(),DH6)</f>
        <v>68.78</v>
      </c>
      <c r="DO11" s="64" t="s">
        <v>23</v>
      </c>
      <c r="DP11" s="65">
        <f>IF(DO6="-",NA(),DO6)</f>
        <v>74.319999999999993</v>
      </c>
      <c r="DQ11" s="65">
        <f>IF(DP6="-",NA(),DP6)</f>
        <v>74.319999999999993</v>
      </c>
      <c r="DR11" s="65">
        <f>IF(DQ6="-",NA(),DQ6)</f>
        <v>74.319999999999993</v>
      </c>
      <c r="DS11" s="65">
        <f>IF(DR6="-",NA(),DR6)</f>
        <v>74.319999999999993</v>
      </c>
      <c r="DT11" s="65">
        <f>IF(DS6="-",NA(),DS6)</f>
        <v>74.319999999999993</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2021-02-02T07:01:34Z</cp:lastPrinted>
  <dcterms:created xsi:type="dcterms:W3CDTF">2020-12-04T03:43:42Z</dcterms:created>
  <dcterms:modified xsi:type="dcterms:W3CDTF">2021-02-02T07:07:12Z</dcterms:modified>
  <cp:category/>
</cp:coreProperties>
</file>