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420dfdf\データ保管\新データ保管 (Ls420dfdf)\1【水道課】\30_経営分析表\"/>
    </mc:Choice>
  </mc:AlternateContent>
  <workbookProtection workbookAlgorithmName="SHA-512" workbookHashValue="IC0aUzqrjJnbWke/KStB1bvbKW3P7IW5q46W7XZhhPVDdj99dwqHxMpfAHDJf5TQaRvog2QeMNsrW5lt8QeBkQ==" workbookSaltValue="gQKGgDvmslQx3MYdrLebK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<sst xmlns="http://schemas.openxmlformats.org/spreadsheetml/2006/main" count="225" uniqueCount="112">
  <si>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</si>
  <si>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</si>
  <si>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</si>
  <si>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</si>
  <si>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</si>
  <si>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</si>
  <si>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</si>
  <si>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</si>
  <si>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</si>
  <si>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</si>
  <si>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</si>
  <si>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</si>
  <si>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</si>
  <si>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</si>
  <si>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</si>
  <si>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</si>
  <si>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</si>
  <si>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</si>
  <si>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</si>
  <si>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</si>
  <si>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</si>
  <si>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</si>
  <si>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</si>
  <si>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</si>
  <si>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</si>
  <si>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</si>
  <si>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</si>
  <si>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</si>
  <si>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</si>
  <si>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</si>
  <si>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</si>
  <si>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</si>
  <si>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</si>
  <si>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</si>
  <si>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</si>
  <si>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</si>
  <si>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</si>
  <si>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</si>
  <si>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</si>
  <si>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</si>
  <si>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</si>
  <si>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</si>
  <si>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</si>
  <si>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</si>
  <si>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</si>
  <si>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</si>
  <si>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</si>
  <si>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</si>
  <si>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</si>
  <si>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</si>
  <si>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</si>
  <si>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</si>
  <si>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</si>
  <si>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</si>
  <si>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</si>
  <si>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</si>
  <si>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</si>
  <si>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</si>
  <si>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</si>
  <si>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</si>
  <si>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</si>
  <si>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</si>
  <si>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</si>
  <si>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</si>
  <si>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</si>
  <si>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</si>
  <si>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</si>
  <si>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</si>
  <si>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</si>
  <si>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</si>
  <si>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</si>
  <si>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</si>
  <si>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</si>
  <si>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</si>
  <si>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</si>
  <si>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</si>
  <si>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</si>
  <si>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</si>
  <si>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</si>
  <si>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</si>
  <si>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</si>
  <si>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</si>
  <si>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</si>
  <si>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</si>
  <si>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</si>
  <si>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</si>
  <si>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</si>
  <si>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</si>
  <si>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</si>
  <si>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</si>
  <si>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</si>
  <si>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</si>
  <si>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</si>
  <si>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</si>
  <si>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</si>
  <si>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</si>
  <si>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</si>
  <si>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</si>
  <si>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</si>
  <si>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</si>
  <si>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</si>
  <si>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</si>
  <si>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</si>
  <si>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</si>
  <si>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</si>
  <si>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</si>
  <si>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</si>
  <si>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</si>
  <si>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</si>
  <si>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豪雨災害の影響による災害復旧を最優先としたため、通常の建設改良工事は繰越すこととなった。そのため『③管路更新率』が0％となっている。簡易水道施設は老朽化した施設も多く耐用年数を超過した老朽管路の計画的な更新が必要となっている。</t>
    <rPh sb="1" eb="3">
      <t>ヘイセイ</t>
    </rPh>
    <rPh sb="5" eb="6">
      <t>ネン</t>
    </rPh>
    <rPh sb="6" eb="7">
      <t>ド</t>
    </rPh>
    <rPh sb="8" eb="10">
      <t>ゴウウ</t>
    </rPh>
    <rPh sb="10" eb="12">
      <t>サイガイ</t>
    </rPh>
    <rPh sb="13" eb="15">
      <t>エイキョウ</t>
    </rPh>
    <rPh sb="18" eb="20">
      <t>サイガイ</t>
    </rPh>
    <rPh sb="20" eb="22">
      <t>フッキュウ</t>
    </rPh>
    <rPh sb="23" eb="24">
      <t>サイ</t>
    </rPh>
    <rPh sb="24" eb="26">
      <t>ユウセン</t>
    </rPh>
    <rPh sb="32" eb="34">
      <t>ツウジョウ</t>
    </rPh>
    <rPh sb="35" eb="37">
      <t>ケンセツ</t>
    </rPh>
    <rPh sb="37" eb="39">
      <t>カイリョウ</t>
    </rPh>
    <rPh sb="39" eb="41">
      <t>コウジ</t>
    </rPh>
    <rPh sb="42" eb="44">
      <t>クリコ</t>
    </rPh>
    <rPh sb="58" eb="60">
      <t>カンロ</t>
    </rPh>
    <rPh sb="60" eb="62">
      <t>コウシン</t>
    </rPh>
    <rPh sb="62" eb="63">
      <t>リツ</t>
    </rPh>
    <rPh sb="74" eb="76">
      <t>カンイ</t>
    </rPh>
    <rPh sb="76" eb="78">
      <t>スイドウ</t>
    </rPh>
    <rPh sb="78" eb="80">
      <t>シセツ</t>
    </rPh>
    <rPh sb="81" eb="84">
      <t>ロウキュウカ</t>
    </rPh>
    <rPh sb="86" eb="88">
      <t>シセツ</t>
    </rPh>
    <rPh sb="89" eb="90">
      <t>オオ</t>
    </rPh>
    <rPh sb="91" eb="93">
      <t>タイヨウ</t>
    </rPh>
    <rPh sb="93" eb="95">
      <t>ネンスウ</t>
    </rPh>
    <rPh sb="96" eb="98">
      <t>チョウカ</t>
    </rPh>
    <rPh sb="100" eb="102">
      <t>ロウキュウ</t>
    </rPh>
    <rPh sb="102" eb="104">
      <t>カンロ</t>
    </rPh>
    <rPh sb="105" eb="108">
      <t>ケイカクテキ</t>
    </rPh>
    <rPh sb="109" eb="111">
      <t>コウシン</t>
    </rPh>
    <rPh sb="112" eb="114">
      <t>ヒツヨウ</t>
    </rPh>
    <phoneticPr fontId="4"/>
  </si>
  <si>
    <t>　簡易水道施設は山間部に点在している施設であり、年々給水人口が減少していることに加え、平成30年7月豪雨の影響により給水収益は大幅な減少となるなど、経営指標から見ても厳しい状況が続いている。
　令和2年度からは水道事業との統合による公営企業会計化を行うこととしているが、ソフト統合を基本としており、水道事業の経営を圧迫する恐れがある。そのため、ストック情報や損益情報などの経営状況を的確に把握するとともに、資産の状況を把握し、今まで以上に適切に管理運営していく必要がある。
　</t>
    <rPh sb="1" eb="3">
      <t>カンイ</t>
    </rPh>
    <rPh sb="3" eb="5">
      <t>スイドウ</t>
    </rPh>
    <rPh sb="5" eb="7">
      <t>シセツ</t>
    </rPh>
    <rPh sb="8" eb="11">
      <t>サンカンブ</t>
    </rPh>
    <rPh sb="12" eb="14">
      <t>テンザイ</t>
    </rPh>
    <rPh sb="18" eb="20">
      <t>シセツ</t>
    </rPh>
    <rPh sb="24" eb="26">
      <t>ネンネン</t>
    </rPh>
    <rPh sb="26" eb="28">
      <t>キュウスイ</t>
    </rPh>
    <rPh sb="40" eb="41">
      <t>クワ</t>
    </rPh>
    <rPh sb="43" eb="45">
      <t>ヘイセイ</t>
    </rPh>
    <rPh sb="47" eb="48">
      <t>ネン</t>
    </rPh>
    <rPh sb="49" eb="50">
      <t>ガツ</t>
    </rPh>
    <rPh sb="50" eb="52">
      <t>ゴウウ</t>
    </rPh>
    <rPh sb="53" eb="55">
      <t>エイキョウ</t>
    </rPh>
    <rPh sb="63" eb="65">
      <t>オオハバ</t>
    </rPh>
    <rPh sb="66" eb="68">
      <t>ゲンショウ</t>
    </rPh>
    <rPh sb="138" eb="140">
      <t>トウゴウ</t>
    </rPh>
    <rPh sb="141" eb="143">
      <t>キホン</t>
    </rPh>
    <rPh sb="149" eb="151">
      <t>スイドウ</t>
    </rPh>
    <rPh sb="151" eb="153">
      <t>ジギョウ</t>
    </rPh>
    <rPh sb="154" eb="156">
      <t>ケイエイ</t>
    </rPh>
    <rPh sb="157" eb="159">
      <t>アッパク</t>
    </rPh>
    <rPh sb="161" eb="162">
      <t>オソ</t>
    </rPh>
    <rPh sb="176" eb="178">
      <t>ジョウホウ</t>
    </rPh>
    <rPh sb="179" eb="181">
      <t>ソンエキ</t>
    </rPh>
    <rPh sb="181" eb="183">
      <t>ジョウホウ</t>
    </rPh>
    <rPh sb="186" eb="188">
      <t>ケイエイ</t>
    </rPh>
    <rPh sb="188" eb="190">
      <t>ジョウキョウ</t>
    </rPh>
    <rPh sb="191" eb="193">
      <t>テキカク</t>
    </rPh>
    <rPh sb="194" eb="196">
      <t>ハアク</t>
    </rPh>
    <rPh sb="203" eb="205">
      <t>シサン</t>
    </rPh>
    <rPh sb="206" eb="208">
      <t>ジョウキョウ</t>
    </rPh>
    <rPh sb="209" eb="211">
      <t>ハアク</t>
    </rPh>
    <rPh sb="213" eb="214">
      <t>イマ</t>
    </rPh>
    <rPh sb="216" eb="218">
      <t>イジョウ</t>
    </rPh>
    <rPh sb="219" eb="221">
      <t>テキセツ</t>
    </rPh>
    <rPh sb="222" eb="224">
      <t>カンリ</t>
    </rPh>
    <rPh sb="224" eb="226">
      <t>ウンエイ</t>
    </rPh>
    <rPh sb="230" eb="232">
      <t>ヒツヨウ</t>
    </rPh>
    <phoneticPr fontId="4"/>
  </si>
  <si>
    <t>　『①収益的収支比率』は依然として平均値を大きく下回っており、収支赤字が続いている。総費用、償還額ともに減少しているが、依然として償還金の占める割合が高く、総収益では賄えず繰入金に依存している状態となっている。『⑥給水原価』についても償還金の影響により平均値より高額になっており、その結果が『⑤料金回収率』にも影響している。
　『④企業債残高対給水比率』は年々減少傾向にあったが、給水人口の減少や平成30年7月豪雨災害の影響により料金収入が減少したことにより増加となった。
　『⑦施設利用率』は若干減少し、『⑧有収率』が若干増加した理由としては配水量自体の減少と合わせて、修繕工事等により漏水等が一部改善されたことによるものであるが、依然として有収率は平均値に届いておらず、管路更新等の対応が必要となっている。
　</t>
    <rPh sb="3" eb="6">
      <t>シュウエキテキ</t>
    </rPh>
    <rPh sb="6" eb="8">
      <t>シュウシ</t>
    </rPh>
    <rPh sb="8" eb="10">
      <t>ヒリツ</t>
    </rPh>
    <rPh sb="12" eb="14">
      <t>イゼン</t>
    </rPh>
    <rPh sb="17" eb="20">
      <t>ヘイキンチ</t>
    </rPh>
    <rPh sb="21" eb="22">
      <t>オオ</t>
    </rPh>
    <rPh sb="24" eb="26">
      <t>シタマワ</t>
    </rPh>
    <rPh sb="31" eb="33">
      <t>シュウシ</t>
    </rPh>
    <rPh sb="33" eb="35">
      <t>アカジ</t>
    </rPh>
    <rPh sb="36" eb="37">
      <t>ツヅ</t>
    </rPh>
    <rPh sb="42" eb="45">
      <t>ソウヒヨウ</t>
    </rPh>
    <rPh sb="46" eb="48">
      <t>ショウカン</t>
    </rPh>
    <rPh sb="48" eb="49">
      <t>ガク</t>
    </rPh>
    <rPh sb="52" eb="54">
      <t>ゲンショウ</t>
    </rPh>
    <rPh sb="60" eb="62">
      <t>イゼン</t>
    </rPh>
    <rPh sb="65" eb="68">
      <t>ショウカンキン</t>
    </rPh>
    <rPh sb="69" eb="70">
      <t>シ</t>
    </rPh>
    <rPh sb="72" eb="74">
      <t>ワリアイ</t>
    </rPh>
    <rPh sb="75" eb="76">
      <t>タカ</t>
    </rPh>
    <rPh sb="78" eb="81">
      <t>ソウシュウエキ</t>
    </rPh>
    <rPh sb="83" eb="84">
      <t>マカナ</t>
    </rPh>
    <rPh sb="86" eb="88">
      <t>クリイレ</t>
    </rPh>
    <rPh sb="88" eb="89">
      <t>キン</t>
    </rPh>
    <rPh sb="90" eb="92">
      <t>イゾン</t>
    </rPh>
    <rPh sb="96" eb="98">
      <t>ジョウタイ</t>
    </rPh>
    <rPh sb="107" eb="109">
      <t>キュウスイ</t>
    </rPh>
    <rPh sb="109" eb="111">
      <t>ゲンカ</t>
    </rPh>
    <rPh sb="117" eb="119">
      <t>ショウカン</t>
    </rPh>
    <rPh sb="119" eb="120">
      <t>キン</t>
    </rPh>
    <rPh sb="121" eb="123">
      <t>エイキョウ</t>
    </rPh>
    <rPh sb="126" eb="129">
      <t>ヘイキンチ</t>
    </rPh>
    <rPh sb="131" eb="133">
      <t>コウガク</t>
    </rPh>
    <rPh sb="142" eb="144">
      <t>ケッカ</t>
    </rPh>
    <rPh sb="147" eb="149">
      <t>リョウキン</t>
    </rPh>
    <rPh sb="149" eb="151">
      <t>カイシュウ</t>
    </rPh>
    <rPh sb="151" eb="152">
      <t>リツ</t>
    </rPh>
    <rPh sb="155" eb="157">
      <t>エイキョウ</t>
    </rPh>
    <rPh sb="166" eb="168">
      <t>キギョウ</t>
    </rPh>
    <rPh sb="168" eb="169">
      <t>サイ</t>
    </rPh>
    <rPh sb="169" eb="171">
      <t>ザンダカ</t>
    </rPh>
    <rPh sb="171" eb="172">
      <t>タイ</t>
    </rPh>
    <rPh sb="172" eb="174">
      <t>キュウスイ</t>
    </rPh>
    <rPh sb="174" eb="176">
      <t>ヒリツ</t>
    </rPh>
    <rPh sb="178" eb="180">
      <t>ネンネン</t>
    </rPh>
    <rPh sb="180" eb="182">
      <t>ゲンショウ</t>
    </rPh>
    <rPh sb="182" eb="184">
      <t>ケイコウ</t>
    </rPh>
    <rPh sb="190" eb="192">
      <t>キュウスイ</t>
    </rPh>
    <rPh sb="192" eb="194">
      <t>ジンコウ</t>
    </rPh>
    <rPh sb="195" eb="197">
      <t>ゲンショウ</t>
    </rPh>
    <rPh sb="198" eb="200">
      <t>ヘイセイ</t>
    </rPh>
    <rPh sb="202" eb="203">
      <t>ネン</t>
    </rPh>
    <rPh sb="204" eb="205">
      <t>ガツ</t>
    </rPh>
    <rPh sb="205" eb="207">
      <t>ゴウウ</t>
    </rPh>
    <rPh sb="207" eb="209">
      <t>サイガイ</t>
    </rPh>
    <rPh sb="210" eb="212">
      <t>エイキョウ</t>
    </rPh>
    <rPh sb="215" eb="217">
      <t>リョウキン</t>
    </rPh>
    <rPh sb="217" eb="219">
      <t>シュウニュウ</t>
    </rPh>
    <rPh sb="220" eb="222">
      <t>ゲンショウ</t>
    </rPh>
    <rPh sb="229" eb="231">
      <t>ゾウカ</t>
    </rPh>
    <rPh sb="240" eb="242">
      <t>シセツ</t>
    </rPh>
    <rPh sb="242" eb="245">
      <t>リヨウリツ</t>
    </rPh>
    <rPh sb="247" eb="249">
      <t>ジャッカン</t>
    </rPh>
    <rPh sb="249" eb="251">
      <t>ゲンショウ</t>
    </rPh>
    <rPh sb="255" eb="257">
      <t>ユウシュウ</t>
    </rPh>
    <rPh sb="257" eb="258">
      <t>リツ</t>
    </rPh>
    <rPh sb="260" eb="262">
      <t>ジャッカン</t>
    </rPh>
    <rPh sb="262" eb="264">
      <t>ゾウカ</t>
    </rPh>
    <rPh sb="266" eb="268">
      <t>リユウ</t>
    </rPh>
    <rPh sb="272" eb="274">
      <t>ハイスイ</t>
    </rPh>
    <rPh sb="274" eb="275">
      <t>リョウ</t>
    </rPh>
    <rPh sb="275" eb="277">
      <t>ジタイ</t>
    </rPh>
    <rPh sb="278" eb="280">
      <t>ゲンショウ</t>
    </rPh>
    <rPh sb="281" eb="282">
      <t>ア</t>
    </rPh>
    <rPh sb="286" eb="288">
      <t>シュウゼン</t>
    </rPh>
    <rPh sb="288" eb="290">
      <t>コウジ</t>
    </rPh>
    <rPh sb="290" eb="291">
      <t>トウ</t>
    </rPh>
    <rPh sb="294" eb="297">
      <t>ロウスイナド</t>
    </rPh>
    <rPh sb="298" eb="300">
      <t>イチブ</t>
    </rPh>
    <rPh sb="300" eb="302">
      <t>カイゼン</t>
    </rPh>
    <rPh sb="317" eb="319">
      <t>イゼン</t>
    </rPh>
    <rPh sb="322" eb="324">
      <t>ユウシュウ</t>
    </rPh>
    <rPh sb="324" eb="325">
      <t>リツ</t>
    </rPh>
    <rPh sb="326" eb="329">
      <t>ヘイキンチ</t>
    </rPh>
    <rPh sb="330" eb="331">
      <t>トド</t>
    </rPh>
    <rPh sb="337" eb="339">
      <t>カンロ</t>
    </rPh>
    <rPh sb="339" eb="341">
      <t>コウシン</t>
    </rPh>
    <rPh sb="341" eb="342">
      <t>トウ</t>
    </rPh>
    <rPh sb="343" eb="345">
      <t>タイオウ</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</si>
</sst>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0.62</c:v>
                </c:pt>
                <c:pt idx="1">
                  <c:v>0.3</c:v>
                </c:pt>
                <c:pt idx="2">
                  <c:v>0.27</c:v>
                </c:pt>
                <c:pt idx="3">
                  <c:v>0.23</c:v>
                </c:pt>
                <c:pt idx="4" formatCode="#,##0.00;&quot;△&quot;#,##0.00">
                  <c:v>0</c:v>
                </c:pt>
              </c:numCache>
            </c:numRef>
          </c:val>
          <c:extLst xmlns:c16r2="http://schemas.microsoft.com/office/drawing/2015/06/chart">
            <c:ext xmlns:c16="http://schemas.microsoft.com/office/drawing/2014/chart" uri="{C3380CC4-5D6E-409C-BE32-E72D297353CC}">
              <c16:uniqueId val="{00000000-20A5-4EA1-9049-F665BA181B95}"/>
            </c:ext>
          </c:extLst>
        </c:ser>
        <c:dLbls>
          <c:showLegendKey val="0"/>
          <c:showVal val="0"/>
          <c:showCatName val="0"/>
          <c:showSerName val="0"/>
          <c:showPercent val="0"/>
          <c:showBubbleSize val="0"/>
        </c:dLbls>
        <c:gapWidth val="150"/>
        <c:axId val="402801912"/>
        <c:axId val="4028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20A5-4EA1-9049-F665BA181B95}"/>
            </c:ext>
          </c:extLst>
        </c:ser>
        <c:dLbls>
          <c:showLegendKey val="0"/>
          <c:showVal val="0"/>
          <c:showCatName val="0"/>
          <c:showSerName val="0"/>
          <c:showPercent val="0"/>
          <c:showBubbleSize val="0"/>
        </c:dLbls>
        <c:marker val="1"/>
        <c:smooth val="0"/>
        <c:axId val="402801912"/>
        <c:axId val="402802304"/>
      </c:lineChart>
      <c:dateAx>
        <c:axId val="402801912"/>
        <c:scaling>
          <c:orientation val="minMax"/>
        </c:scaling>
        <c:delete val="1"/>
        <c:axPos val="b"/>
        <c:numFmt formatCode="ge" sourceLinked="1"/>
        <c:majorTickMark val="none"/>
        <c:minorTickMark val="none"/>
        <c:tickLblPos val="none"/>
        <c:crossAx val="402802304"/>
        <c:crosses val="autoZero"/>
        <c:auto val="1"/>
        <c:lblOffset val="100"/>
        <c:baseTimeUnit val="years"/>
      </c:dateAx>
      <c:valAx>
        <c:axId val="4028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71.13</c:v>
                </c:pt>
                <c:pt idx="1">
                  <c:v>74.790000000000006</c:v>
                </c:pt>
                <c:pt idx="2">
                  <c:v>71.16</c:v>
                </c:pt>
                <c:pt idx="3">
                  <c:v>68.650000000000006</c:v>
                </c:pt>
                <c:pt idx="4">
                  <c:v>59.16</c:v>
                </c:pt>
              </c:numCache>
            </c:numRef>
          </c:val>
          <c:extLst xmlns:c16r2="http://schemas.microsoft.com/office/drawing/2015/06/chart">
            <c:ext xmlns:c16="http://schemas.microsoft.com/office/drawing/2014/chart" uri="{C3380CC4-5D6E-409C-BE32-E72D297353CC}">
              <c16:uniqueId val="{00000000-C9FC-4E4B-85CE-54F3893ED20C}"/>
            </c:ext>
          </c:extLst>
        </c:ser>
        <c:dLbls>
          <c:showLegendKey val="0"/>
          <c:showVal val="0"/>
          <c:showCatName val="0"/>
          <c:showSerName val="0"/>
          <c:showPercent val="0"/>
          <c:showBubbleSize val="0"/>
        </c:dLbls>
        <c:gapWidth val="150"/>
        <c:axId val="403286880"/>
        <c:axId val="40328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C9FC-4E4B-85CE-54F3893ED20C}"/>
            </c:ext>
          </c:extLst>
        </c:ser>
        <c:dLbls>
          <c:showLegendKey val="0"/>
          <c:showVal val="0"/>
          <c:showCatName val="0"/>
          <c:showSerName val="0"/>
          <c:showPercent val="0"/>
          <c:showBubbleSize val="0"/>
        </c:dLbls>
        <c:marker val="1"/>
        <c:smooth val="0"/>
        <c:axId val="403286880"/>
        <c:axId val="403287272"/>
      </c:lineChart>
      <c:dateAx>
        <c:axId val="403286880"/>
        <c:scaling>
          <c:orientation val="minMax"/>
        </c:scaling>
        <c:delete val="1"/>
        <c:axPos val="b"/>
        <c:numFmt formatCode="ge" sourceLinked="1"/>
        <c:majorTickMark val="none"/>
        <c:minorTickMark val="none"/>
        <c:tickLblPos val="none"/>
        <c:crossAx val="403287272"/>
        <c:crosses val="autoZero"/>
        <c:auto val="1"/>
        <c:lblOffset val="100"/>
        <c:baseTimeUnit val="years"/>
      </c:dateAx>
      <c:valAx>
        <c:axId val="40328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64.05</c:v>
                </c:pt>
                <c:pt idx="1">
                  <c:v>59.92</c:v>
                </c:pt>
                <c:pt idx="2">
                  <c:v>61.68</c:v>
                </c:pt>
                <c:pt idx="3">
                  <c:v>64.3</c:v>
                </c:pt>
                <c:pt idx="4">
                  <c:v>69.099999999999994</c:v>
                </c:pt>
              </c:numCache>
            </c:numRef>
          </c:val>
          <c:extLst xmlns:c16r2="http://schemas.microsoft.com/office/drawing/2015/06/chart">
            <c:ext xmlns:c16="http://schemas.microsoft.com/office/drawing/2014/chart" uri="{C3380CC4-5D6E-409C-BE32-E72D297353CC}">
              <c16:uniqueId val="{00000000-D56F-4338-B657-50A8D54CA30D}"/>
            </c:ext>
          </c:extLst>
        </c:ser>
        <c:dLbls>
          <c:showLegendKey val="0"/>
          <c:showVal val="0"/>
          <c:showCatName val="0"/>
          <c:showSerName val="0"/>
          <c:showPercent val="0"/>
          <c:showBubbleSize val="0"/>
        </c:dLbls>
        <c:gapWidth val="150"/>
        <c:axId val="403288448"/>
        <c:axId val="40328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D56F-4338-B657-50A8D54CA30D}"/>
            </c:ext>
          </c:extLst>
        </c:ser>
        <c:dLbls>
          <c:showLegendKey val="0"/>
          <c:showVal val="0"/>
          <c:showCatName val="0"/>
          <c:showSerName val="0"/>
          <c:showPercent val="0"/>
          <c:showBubbleSize val="0"/>
        </c:dLbls>
        <c:marker val="1"/>
        <c:smooth val="0"/>
        <c:axId val="403288448"/>
        <c:axId val="403288840"/>
      </c:lineChart>
      <c:dateAx>
        <c:axId val="403288448"/>
        <c:scaling>
          <c:orientation val="minMax"/>
        </c:scaling>
        <c:delete val="1"/>
        <c:axPos val="b"/>
        <c:numFmt formatCode="ge" sourceLinked="1"/>
        <c:majorTickMark val="none"/>
        <c:minorTickMark val="none"/>
        <c:tickLblPos val="none"/>
        <c:crossAx val="403288840"/>
        <c:crosses val="autoZero"/>
        <c:auto val="1"/>
        <c:lblOffset val="100"/>
        <c:baseTimeUnit val="years"/>
      </c:dateAx>
      <c:valAx>
        <c:axId val="40328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50.43</c:v>
                </c:pt>
                <c:pt idx="1">
                  <c:v>48.11</c:v>
                </c:pt>
                <c:pt idx="2">
                  <c:v>47.69</c:v>
                </c:pt>
                <c:pt idx="3">
                  <c:v>45.24</c:v>
                </c:pt>
                <c:pt idx="4">
                  <c:v>55.27</c:v>
                </c:pt>
              </c:numCache>
            </c:numRef>
          </c:val>
          <c:extLst xmlns:c16r2="http://schemas.microsoft.com/office/drawing/2015/06/chart">
            <c:ext xmlns:c16="http://schemas.microsoft.com/office/drawing/2014/chart" uri="{C3380CC4-5D6E-409C-BE32-E72D297353CC}">
              <c16:uniqueId val="{00000000-437A-49DC-B982-04BF27C2D894}"/>
            </c:ext>
          </c:extLst>
        </c:ser>
        <c:dLbls>
          <c:showLegendKey val="0"/>
          <c:showVal val="0"/>
          <c:showCatName val="0"/>
          <c:showSerName val="0"/>
          <c:showPercent val="0"/>
          <c:showBubbleSize val="0"/>
        </c:dLbls>
        <c:gapWidth val="150"/>
        <c:axId val="405849304"/>
        <c:axId val="4058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437A-49DC-B982-04BF27C2D894}"/>
            </c:ext>
          </c:extLst>
        </c:ser>
        <c:dLbls>
          <c:showLegendKey val="0"/>
          <c:showVal val="0"/>
          <c:showCatName val="0"/>
          <c:showSerName val="0"/>
          <c:showPercent val="0"/>
          <c:showBubbleSize val="0"/>
        </c:dLbls>
        <c:marker val="1"/>
        <c:smooth val="0"/>
        <c:axId val="405849304"/>
        <c:axId val="405849696"/>
      </c:lineChart>
      <c:dateAx>
        <c:axId val="405849304"/>
        <c:scaling>
          <c:orientation val="minMax"/>
        </c:scaling>
        <c:delete val="1"/>
        <c:axPos val="b"/>
        <c:numFmt formatCode="ge" sourceLinked="1"/>
        <c:majorTickMark val="none"/>
        <c:minorTickMark val="none"/>
        <c:tickLblPos val="none"/>
        <c:crossAx val="405849696"/>
        <c:crosses val="autoZero"/>
        <c:auto val="1"/>
        <c:lblOffset val="100"/>
        <c:baseTimeUnit val="years"/>
      </c:dateAx>
      <c:valAx>
        <c:axId val="4058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CC-4EA5-B0D2-3DB7AE464C76}"/>
            </c:ext>
          </c:extLst>
        </c:ser>
        <c:dLbls>
          <c:showLegendKey val="0"/>
          <c:showVal val="0"/>
          <c:showCatName val="0"/>
          <c:showSerName val="0"/>
          <c:showPercent val="0"/>
          <c:showBubbleSize val="0"/>
        </c:dLbls>
        <c:gapWidth val="150"/>
        <c:axId val="405850872"/>
        <c:axId val="4058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CC-4EA5-B0D2-3DB7AE464C76}"/>
            </c:ext>
          </c:extLst>
        </c:ser>
        <c:dLbls>
          <c:showLegendKey val="0"/>
          <c:showVal val="0"/>
          <c:showCatName val="0"/>
          <c:showSerName val="0"/>
          <c:showPercent val="0"/>
          <c:showBubbleSize val="0"/>
        </c:dLbls>
        <c:marker val="1"/>
        <c:smooth val="0"/>
        <c:axId val="405850872"/>
        <c:axId val="405851264"/>
      </c:lineChart>
      <c:dateAx>
        <c:axId val="405850872"/>
        <c:scaling>
          <c:orientation val="minMax"/>
        </c:scaling>
        <c:delete val="1"/>
        <c:axPos val="b"/>
        <c:numFmt formatCode="ge" sourceLinked="1"/>
        <c:majorTickMark val="none"/>
        <c:minorTickMark val="none"/>
        <c:tickLblPos val="none"/>
        <c:crossAx val="405851264"/>
        <c:crosses val="autoZero"/>
        <c:auto val="1"/>
        <c:lblOffset val="100"/>
        <c:baseTimeUnit val="years"/>
      </c:dateAx>
      <c:valAx>
        <c:axId val="4058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5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B5-4219-8C94-14BF5CFEF85D}"/>
            </c:ext>
          </c:extLst>
        </c:ser>
        <c:dLbls>
          <c:showLegendKey val="0"/>
          <c:showVal val="0"/>
          <c:showCatName val="0"/>
          <c:showSerName val="0"/>
          <c:showPercent val="0"/>
          <c:showBubbleSize val="0"/>
        </c:dLbls>
        <c:gapWidth val="150"/>
        <c:axId val="405954040"/>
        <c:axId val="405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B5-4219-8C94-14BF5CFEF85D}"/>
            </c:ext>
          </c:extLst>
        </c:ser>
        <c:dLbls>
          <c:showLegendKey val="0"/>
          <c:showVal val="0"/>
          <c:showCatName val="0"/>
          <c:showSerName val="0"/>
          <c:showPercent val="0"/>
          <c:showBubbleSize val="0"/>
        </c:dLbls>
        <c:marker val="1"/>
        <c:smooth val="0"/>
        <c:axId val="405954040"/>
        <c:axId val="405954432"/>
      </c:lineChart>
      <c:dateAx>
        <c:axId val="405954040"/>
        <c:scaling>
          <c:orientation val="minMax"/>
        </c:scaling>
        <c:delete val="1"/>
        <c:axPos val="b"/>
        <c:numFmt formatCode="ge" sourceLinked="1"/>
        <c:majorTickMark val="none"/>
        <c:minorTickMark val="none"/>
        <c:tickLblPos val="none"/>
        <c:crossAx val="405954432"/>
        <c:crosses val="autoZero"/>
        <c:auto val="1"/>
        <c:lblOffset val="100"/>
        <c:baseTimeUnit val="years"/>
      </c:dateAx>
      <c:valAx>
        <c:axId val="405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5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7F-4435-AB64-81C4EBF92290}"/>
            </c:ext>
          </c:extLst>
        </c:ser>
        <c:dLbls>
          <c:showLegendKey val="0"/>
          <c:showVal val="0"/>
          <c:showCatName val="0"/>
          <c:showSerName val="0"/>
          <c:showPercent val="0"/>
          <c:showBubbleSize val="0"/>
        </c:dLbls>
        <c:gapWidth val="150"/>
        <c:axId val="406682096"/>
        <c:axId val="40668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7F-4435-AB64-81C4EBF92290}"/>
            </c:ext>
          </c:extLst>
        </c:ser>
        <c:dLbls>
          <c:showLegendKey val="0"/>
          <c:showVal val="0"/>
          <c:showCatName val="0"/>
          <c:showSerName val="0"/>
          <c:showPercent val="0"/>
          <c:showBubbleSize val="0"/>
        </c:dLbls>
        <c:marker val="1"/>
        <c:smooth val="0"/>
        <c:axId val="406682096"/>
        <c:axId val="406682488"/>
      </c:lineChart>
      <c:dateAx>
        <c:axId val="406682096"/>
        <c:scaling>
          <c:orientation val="minMax"/>
        </c:scaling>
        <c:delete val="1"/>
        <c:axPos val="b"/>
        <c:numFmt formatCode="ge" sourceLinked="1"/>
        <c:majorTickMark val="none"/>
        <c:minorTickMark val="none"/>
        <c:tickLblPos val="none"/>
        <c:crossAx val="406682488"/>
        <c:crosses val="autoZero"/>
        <c:auto val="1"/>
        <c:lblOffset val="100"/>
        <c:baseTimeUnit val="years"/>
      </c:dateAx>
      <c:valAx>
        <c:axId val="40668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8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AA-4495-AC23-A1B6211FE3B0}"/>
            </c:ext>
          </c:extLst>
        </c:ser>
        <c:dLbls>
          <c:showLegendKey val="0"/>
          <c:showVal val="0"/>
          <c:showCatName val="0"/>
          <c:showSerName val="0"/>
          <c:showPercent val="0"/>
          <c:showBubbleSize val="0"/>
        </c:dLbls>
        <c:gapWidth val="150"/>
        <c:axId val="402906624"/>
        <c:axId val="40290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AA-4495-AC23-A1B6211FE3B0}"/>
            </c:ext>
          </c:extLst>
        </c:ser>
        <c:dLbls>
          <c:showLegendKey val="0"/>
          <c:showVal val="0"/>
          <c:showCatName val="0"/>
          <c:showSerName val="0"/>
          <c:showPercent val="0"/>
          <c:showBubbleSize val="0"/>
        </c:dLbls>
        <c:marker val="1"/>
        <c:smooth val="0"/>
        <c:axId val="402906624"/>
        <c:axId val="402907016"/>
      </c:lineChart>
      <c:dateAx>
        <c:axId val="402906624"/>
        <c:scaling>
          <c:orientation val="minMax"/>
        </c:scaling>
        <c:delete val="1"/>
        <c:axPos val="b"/>
        <c:numFmt formatCode="ge" sourceLinked="1"/>
        <c:majorTickMark val="none"/>
        <c:minorTickMark val="none"/>
        <c:tickLblPos val="none"/>
        <c:crossAx val="402907016"/>
        <c:crosses val="autoZero"/>
        <c:auto val="1"/>
        <c:lblOffset val="100"/>
        <c:baseTimeUnit val="years"/>
      </c:dateAx>
      <c:valAx>
        <c:axId val="4029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1628.1</c:v>
                </c:pt>
                <c:pt idx="1">
                  <c:v>1391.32</c:v>
                </c:pt>
                <c:pt idx="2">
                  <c:v>1292.83</c:v>
                </c:pt>
                <c:pt idx="3">
                  <c:v>1255.98</c:v>
                </c:pt>
                <c:pt idx="4">
                  <c:v>1334.92</c:v>
                </c:pt>
              </c:numCache>
            </c:numRef>
          </c:val>
          <c:extLst xmlns:c16r2="http://schemas.microsoft.com/office/drawing/2015/06/chart">
            <c:ext xmlns:c16="http://schemas.microsoft.com/office/drawing/2014/chart" uri="{C3380CC4-5D6E-409C-BE32-E72D297353CC}">
              <c16:uniqueId val="{00000000-BFD1-4927-9923-84E36B554965}"/>
            </c:ext>
          </c:extLst>
        </c:ser>
        <c:dLbls>
          <c:showLegendKey val="0"/>
          <c:showVal val="0"/>
          <c:showCatName val="0"/>
          <c:showSerName val="0"/>
          <c:showPercent val="0"/>
          <c:showBubbleSize val="0"/>
        </c:dLbls>
        <c:gapWidth val="150"/>
        <c:axId val="406681704"/>
        <c:axId val="4029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BFD1-4927-9923-84E36B554965}"/>
            </c:ext>
          </c:extLst>
        </c:ser>
        <c:dLbls>
          <c:showLegendKey val="0"/>
          <c:showVal val="0"/>
          <c:showCatName val="0"/>
          <c:showSerName val="0"/>
          <c:showPercent val="0"/>
          <c:showBubbleSize val="0"/>
        </c:dLbls>
        <c:marker val="1"/>
        <c:smooth val="0"/>
        <c:axId val="406681704"/>
        <c:axId val="402908192"/>
      </c:lineChart>
      <c:dateAx>
        <c:axId val="406681704"/>
        <c:scaling>
          <c:orientation val="minMax"/>
        </c:scaling>
        <c:delete val="1"/>
        <c:axPos val="b"/>
        <c:numFmt formatCode="ge" sourceLinked="1"/>
        <c:majorTickMark val="none"/>
        <c:minorTickMark val="none"/>
        <c:tickLblPos val="none"/>
        <c:crossAx val="402908192"/>
        <c:crosses val="autoZero"/>
        <c:auto val="1"/>
        <c:lblOffset val="100"/>
        <c:baseTimeUnit val="years"/>
      </c:dateAx>
      <c:valAx>
        <c:axId val="4029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8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30.76</c:v>
                </c:pt>
                <c:pt idx="1">
                  <c:v>35.54</c:v>
                </c:pt>
                <c:pt idx="2">
                  <c:v>37.020000000000003</c:v>
                </c:pt>
                <c:pt idx="3">
                  <c:v>31.63</c:v>
                </c:pt>
                <c:pt idx="4">
                  <c:v>34.340000000000003</c:v>
                </c:pt>
              </c:numCache>
            </c:numRef>
          </c:val>
          <c:extLst xmlns:c16r2="http://schemas.microsoft.com/office/drawing/2015/06/chart">
            <c:ext xmlns:c16="http://schemas.microsoft.com/office/drawing/2014/chart" uri="{C3380CC4-5D6E-409C-BE32-E72D297353CC}">
              <c16:uniqueId val="{00000000-7C60-4F48-A0D8-7FF1AD4EB785}"/>
            </c:ext>
          </c:extLst>
        </c:ser>
        <c:dLbls>
          <c:showLegendKey val="0"/>
          <c:showVal val="0"/>
          <c:showCatName val="0"/>
          <c:showSerName val="0"/>
          <c:showPercent val="0"/>
          <c:showBubbleSize val="0"/>
        </c:dLbls>
        <c:gapWidth val="150"/>
        <c:axId val="402909368"/>
        <c:axId val="40595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7C60-4F48-A0D8-7FF1AD4EB785}"/>
            </c:ext>
          </c:extLst>
        </c:ser>
        <c:dLbls>
          <c:showLegendKey val="0"/>
          <c:showVal val="0"/>
          <c:showCatName val="0"/>
          <c:showSerName val="0"/>
          <c:showPercent val="0"/>
          <c:showBubbleSize val="0"/>
        </c:dLbls>
        <c:marker val="1"/>
        <c:smooth val="0"/>
        <c:axId val="402909368"/>
        <c:axId val="405953648"/>
      </c:lineChart>
      <c:dateAx>
        <c:axId val="402909368"/>
        <c:scaling>
          <c:orientation val="minMax"/>
        </c:scaling>
        <c:delete val="1"/>
        <c:axPos val="b"/>
        <c:numFmt formatCode="ge" sourceLinked="1"/>
        <c:majorTickMark val="none"/>
        <c:minorTickMark val="none"/>
        <c:tickLblPos val="none"/>
        <c:crossAx val="405953648"/>
        <c:crosses val="autoZero"/>
        <c:auto val="1"/>
        <c:lblOffset val="100"/>
        <c:baseTimeUnit val="years"/>
      </c:dateAx>
      <c:valAx>
        <c:axId val="4059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0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493.83</c:v>
                </c:pt>
                <c:pt idx="1">
                  <c:v>482.64</c:v>
                </c:pt>
                <c:pt idx="2">
                  <c:v>475.23</c:v>
                </c:pt>
                <c:pt idx="3">
                  <c:v>556.20000000000005</c:v>
                </c:pt>
                <c:pt idx="4">
                  <c:v>498.4</c:v>
                </c:pt>
              </c:numCache>
            </c:numRef>
          </c:val>
          <c:extLst xmlns:c16r2="http://schemas.microsoft.com/office/drawing/2015/06/chart">
            <c:ext xmlns:c16="http://schemas.microsoft.com/office/drawing/2014/chart" uri="{C3380CC4-5D6E-409C-BE32-E72D297353CC}">
              <c16:uniqueId val="{00000000-92AA-425E-8524-532E4E8410A2}"/>
            </c:ext>
          </c:extLst>
        </c:ser>
        <c:dLbls>
          <c:showLegendKey val="0"/>
          <c:showVal val="0"/>
          <c:showCatName val="0"/>
          <c:showSerName val="0"/>
          <c:showPercent val="0"/>
          <c:showBubbleSize val="0"/>
        </c:dLbls>
        <c:gapWidth val="150"/>
        <c:axId val="405852440"/>
        <c:axId val="4032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92AA-425E-8524-532E4E8410A2}"/>
            </c:ext>
          </c:extLst>
        </c:ser>
        <c:dLbls>
          <c:showLegendKey val="0"/>
          <c:showVal val="0"/>
          <c:showCatName val="0"/>
          <c:showSerName val="0"/>
          <c:showPercent val="0"/>
          <c:showBubbleSize val="0"/>
        </c:dLbls>
        <c:marker val="1"/>
        <c:smooth val="0"/>
        <c:axId val="405852440"/>
        <c:axId val="403285704"/>
      </c:lineChart>
      <c:dateAx>
        <c:axId val="405852440"/>
        <c:scaling>
          <c:orientation val="minMax"/>
        </c:scaling>
        <c:delete val="1"/>
        <c:axPos val="b"/>
        <c:numFmt formatCode="ge" sourceLinked="1"/>
        <c:majorTickMark val="none"/>
        <c:minorTickMark val="none"/>
        <c:tickLblPos val="none"/>
        <c:crossAx val="403285704"/>
        <c:crosses val="autoZero"/>
        <c:auto val="1"/>
        <c:lblOffset val="100"/>
        <c:baseTimeUnit val="years"/>
      </c:dateAx>
      <c:valAx>
        <c:axId val="4032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5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大洲市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43400</v>
      </c>
      <c r="AM8" s="50"/>
      <c r="AN8" s="50"/>
      <c r="AO8" s="50"/>
      <c r="AP8" s="50"/>
      <c r="AQ8" s="50"/>
      <c r="AR8" s="50"/>
      <c r="AS8" s="50"/>
      <c r="AT8" s="46">
        <f>データ!$S$6</f>
        <v>432.22</v>
      </c>
      <c r="AU8" s="46"/>
      <c r="AV8" s="46"/>
      <c r="AW8" s="46"/>
      <c r="AX8" s="46"/>
      <c r="AY8" s="46"/>
      <c r="AZ8" s="46"/>
      <c r="BA8" s="46"/>
      <c r="BB8" s="46">
        <f>データ!$T$6</f>
        <v>100.41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8.0399999999999991</v>
      </c>
      <c r="Q10" s="46"/>
      <c r="R10" s="46"/>
      <c r="S10" s="46"/>
      <c r="T10" s="46"/>
      <c r="U10" s="46"/>
      <c r="V10" s="46"/>
      <c r="W10" s="50">
        <f>データ!$Q$6</f>
        <v>2970</v>
      </c>
      <c r="X10" s="50"/>
      <c r="Y10" s="50"/>
      <c r="Z10" s="50"/>
      <c r="AA10" s="50"/>
      <c r="AB10" s="50"/>
      <c r="AC10" s="50"/>
      <c r="AD10" s="2"/>
      <c r="AE10" s="2"/>
      <c r="AF10" s="2"/>
      <c r="AG10" s="2"/>
      <c r="AH10" s="2"/>
      <c r="AI10" s="2"/>
      <c r="AJ10" s="2"/>
      <c r="AK10" s="2"/>
      <c r="AL10" s="50">
        <f>データ!$U$6</f>
        <v>3469</v>
      </c>
      <c r="AM10" s="50"/>
      <c r="AN10" s="50"/>
      <c r="AO10" s="50"/>
      <c r="AP10" s="50"/>
      <c r="AQ10" s="50"/>
      <c r="AR10" s="50"/>
      <c r="AS10" s="50"/>
      <c r="AT10" s="46">
        <f>データ!$V$6</f>
        <v>38.590000000000003</v>
      </c>
      <c r="AU10" s="46"/>
      <c r="AV10" s="46"/>
      <c r="AW10" s="46"/>
      <c r="AX10" s="46"/>
      <c r="AY10" s="46"/>
      <c r="AZ10" s="46"/>
      <c r="BA10" s="46"/>
      <c r="BB10" s="46">
        <f>データ!$W$6</f>
        <v>89.89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lgyL4+0JDr6Dbg+haewtvcScJqIW1qYfoyOwAVXB3j/zj0HZ7J6t52kpTZN8UUVOfVQrtrBs4EWkpizKU8/xQ==" saltValue="WHm1MVmAljs26xZNvzQz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382078</v>
      </c>
      <c r="D6" s="34">
        <f t="shared" si="3"/>
        <v>47</v>
      </c>
      <c r="E6" s="34">
        <f t="shared" si="3"/>
        <v>1</v>
      </c>
      <c r="F6" s="34">
        <f t="shared" si="3"/>
        <v>0</v>
      </c>
      <c r="G6" s="34">
        <f t="shared" si="3"/>
        <v>0</v>
      </c>
      <c r="H6" s="34" t="str">
        <f t="shared" si="3"/>
        <v>愛媛県　大洲市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8.0399999999999991</v>
      </c>
      <c r="Q6" s="35">
        <f t="shared" si="3"/>
        <v>2970</v>
      </c>
      <c r="R6" s="35">
        <f t="shared" si="3"/>
        <v>43400</v>
      </c>
      <c r="S6" s="35">
        <f t="shared" si="3"/>
        <v>432.22</v>
      </c>
      <c r="T6" s="35">
        <f t="shared" si="3"/>
        <v>100.41</v>
      </c>
      <c r="U6" s="35">
        <f t="shared" si="3"/>
        <v>3469</v>
      </c>
      <c r="V6" s="35">
        <f t="shared" si="3"/>
        <v>38.590000000000003</v>
      </c>
      <c r="W6" s="35">
        <f t="shared" si="3"/>
        <v>89.89</v>
      </c>
      <c r="X6" s="36">
        <f>IF(X7="",NA(),X7)</f>
        <v>50.43</v>
      </c>
      <c r="Y6" s="36">
        <f t="shared" ref="Y6:AG6" si="4">IF(Y7="",NA(),Y7)</f>
        <v>48.11</v>
      </c>
      <c r="Z6" s="36">
        <f t="shared" si="4"/>
        <v>47.69</v>
      </c>
      <c r="AA6" s="36">
        <f t="shared" si="4"/>
        <v>45.24</v>
      </c>
      <c r="AB6" s="36">
        <f t="shared" si="4"/>
        <v>55.27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1628.1</v>
      </c>
      <c r="BF6" s="36">
        <f t="shared" ref="BF6:BN6" si="7">IF(BF7="",NA(),BF7)</f>
        <v>1391.32</v>
      </c>
      <c r="BG6" s="36">
        <f t="shared" si="7"/>
        <v>1292.83</v>
      </c>
      <c r="BH6" s="36">
        <f t="shared" si="7"/>
        <v>1255.98</v>
      </c>
      <c r="BI6" s="36">
        <f t="shared" si="7"/>
        <v>1334.92</v>
      </c>
      <c r="BJ6" s="36">
        <f t="shared" si="7"/>
        <v>1125.69</v>
      </c>
      <c r="BK6" s="36">
        <f t="shared" si="7"/>
        <v>1134.67</v>
      </c>
      <c r="BL6" s="36">
        <f t="shared" si="7"/>
        <v>1144.79</v>
      </c>
      <c r="BM6" s="36">
        <f t="shared" si="7"/>
        <v>1061.58</v>
      </c>
      <c r="BN6" s="36">
        <f t="shared" si="7"/>
        <v>1007.7</v>
      </c>
      <c r="BO6" s="35" t="str">
        <f>IF(BO7="","",IF(BO7="-","【-】","【"&amp;SUBSTITUTE(TEXT(BO7,"#,##0.00"),"-","△")&amp;"】"))</f>
        <v>【1,074.14】</v>
      </c>
      <c r="BP6" s="36">
        <f>IF(BP7="",NA(),BP7)</f>
        <v>30.76</v>
      </c>
      <c r="BQ6" s="36">
        <f t="shared" ref="BQ6:BY6" si="8">IF(BQ7="",NA(),BQ7)</f>
        <v>35.54</v>
      </c>
      <c r="BR6" s="36">
        <f t="shared" si="8"/>
        <v>37.020000000000003</v>
      </c>
      <c r="BS6" s="36">
        <f t="shared" si="8"/>
        <v>31.63</v>
      </c>
      <c r="BT6" s="36">
        <f t="shared" si="8"/>
        <v>34.340000000000003</v>
      </c>
      <c r="BU6" s="36">
        <f t="shared" si="8"/>
        <v>46.48</v>
      </c>
      <c r="BV6" s="36">
        <f t="shared" si="8"/>
        <v>40.6</v>
      </c>
      <c r="BW6" s="36">
        <f t="shared" si="8"/>
        <v>56.04</v>
      </c>
      <c r="BX6" s="36">
        <f t="shared" si="8"/>
        <v>58.52</v>
      </c>
      <c r="BY6" s="36">
        <f t="shared" si="8"/>
        <v>59.22</v>
      </c>
      <c r="BZ6" s="35" t="str">
        <f>IF(BZ7="","",IF(BZ7="-","【-】","【"&amp;SUBSTITUTE(TEXT(BZ7,"#,##0.00"),"-","△")&amp;"】"))</f>
        <v>【54.36】</v>
      </c>
      <c r="CA6" s="36">
        <f>IF(CA7="",NA(),CA7)</f>
        <v>493.83</v>
      </c>
      <c r="CB6" s="36">
        <f t="shared" ref="CB6:CJ6" si="9">IF(CB7="",NA(),CB7)</f>
        <v>482.64</v>
      </c>
      <c r="CC6" s="36">
        <f t="shared" si="9"/>
        <v>475.23</v>
      </c>
      <c r="CD6" s="36">
        <f t="shared" si="9"/>
        <v>556.20000000000005</v>
      </c>
      <c r="CE6" s="36">
        <f t="shared" si="9"/>
        <v>498.4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71.13</v>
      </c>
      <c r="CM6" s="36">
        <f t="shared" ref="CM6:CU6" si="10">IF(CM7="",NA(),CM7)</f>
        <v>74.790000000000006</v>
      </c>
      <c r="CN6" s="36">
        <f t="shared" si="10"/>
        <v>71.16</v>
      </c>
      <c r="CO6" s="36">
        <f t="shared" si="10"/>
        <v>68.650000000000006</v>
      </c>
      <c r="CP6" s="36">
        <f t="shared" si="10"/>
        <v>59.16</v>
      </c>
      <c r="CQ6" s="36">
        <f t="shared" si="10"/>
        <v>57.43</v>
      </c>
      <c r="CR6" s="36">
        <f t="shared" si="10"/>
        <v>57.29</v>
      </c>
      <c r="CS6" s="36">
        <f t="shared" si="10"/>
        <v>55.9</v>
      </c>
      <c r="CT6" s="36">
        <f t="shared" si="10"/>
        <v>57.3</v>
      </c>
      <c r="CU6" s="36">
        <f t="shared" si="10"/>
        <v>56.76</v>
      </c>
      <c r="CV6" s="35" t="str">
        <f>IF(CV7="","",IF(CV7="-","【-】","【"&amp;SUBSTITUTE(TEXT(CV7,"#,##0.00"),"-","△")&amp;"】"))</f>
        <v>【55.95】</v>
      </c>
      <c r="CW6" s="36">
        <f>IF(CW7="",NA(),CW7)</f>
        <v>64.05</v>
      </c>
      <c r="CX6" s="36">
        <f t="shared" ref="CX6:DF6" si="11">IF(CX7="",NA(),CX7)</f>
        <v>59.92</v>
      </c>
      <c r="CY6" s="36">
        <f t="shared" si="11"/>
        <v>61.68</v>
      </c>
      <c r="CZ6" s="36">
        <f t="shared" si="11"/>
        <v>64.3</v>
      </c>
      <c r="DA6" s="36">
        <f t="shared" si="11"/>
        <v>69.099999999999994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0.62</v>
      </c>
      <c r="EE6" s="36">
        <f t="shared" ref="EE6:EM6" si="14">IF(EE7="",NA(),EE7)</f>
        <v>0.3</v>
      </c>
      <c r="EF6" s="36">
        <f t="shared" si="14"/>
        <v>0.27</v>
      </c>
      <c r="EG6" s="36">
        <f t="shared" si="14"/>
        <v>0.23</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382078</v>
      </c>
      <c r="D7" s="38">
        <v>47</v>
      </c>
      <c r="E7" s="38">
        <v>1</v>
      </c>
      <c r="F7" s="38">
        <v>0</v>
      </c>
      <c r="G7" s="38">
        <v>0</v>
      </c>
      <c r="H7" s="38" t="s">
        <v>96</v>
      </c>
      <c r="I7" s="38" t="s">
        <v>97</v>
      </c>
      <c r="J7" s="38" t="s">
        <v>98</v>
      </c>
      <c r="K7" s="38" t="s">
        <v>99</v>
      </c>
      <c r="L7" s="38" t="s">
        <v>100</v>
      </c>
      <c r="M7" s="38" t="s">
        <v>101</v>
      </c>
      <c r="N7" s="39" t="s">
        <v>102</v>
      </c>
      <c r="O7" s="39" t="s">
        <v>103</v>
      </c>
      <c r="P7" s="39">
        <v>8.0399999999999991</v>
      </c>
      <c r="Q7" s="39">
        <v>2970</v>
      </c>
      <c r="R7" s="39">
        <v>43400</v>
      </c>
      <c r="S7" s="39">
        <v>432.22</v>
      </c>
      <c r="T7" s="39">
        <v>100.41</v>
      </c>
      <c r="U7" s="39">
        <v>3469</v>
      </c>
      <c r="V7" s="39">
        <v>38.590000000000003</v>
      </c>
      <c r="W7" s="39">
        <v>89.89</v>
      </c>
      <c r="X7" s="39">
        <v>50.43</v>
      </c>
      <c r="Y7" s="39">
        <v>48.11</v>
      </c>
      <c r="Z7" s="39">
        <v>47.69</v>
      </c>
      <c r="AA7" s="39">
        <v>45.24</v>
      </c>
      <c r="AB7" s="39">
        <v>55.27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1628.1</v>
      </c>
      <c r="BF7" s="39">
        <v>1391.32</v>
      </c>
      <c r="BG7" s="39">
        <v>1292.83</v>
      </c>
      <c r="BH7" s="39">
        <v>1255.98</v>
      </c>
      <c r="BI7" s="39">
        <v>1334.92</v>
      </c>
      <c r="BJ7" s="39">
        <v>1125.69</v>
      </c>
      <c r="BK7" s="39">
        <v>1134.67</v>
      </c>
      <c r="BL7" s="39">
        <v>1144.79</v>
      </c>
      <c r="BM7" s="39">
        <v>1061.58</v>
      </c>
      <c r="BN7" s="39">
        <v>1007.7</v>
      </c>
      <c r="BO7" s="39">
        <v>1074.1400000000001</v>
      </c>
      <c r="BP7" s="39">
        <v>30.76</v>
      </c>
      <c r="BQ7" s="39">
        <v>35.54</v>
      </c>
      <c r="BR7" s="39">
        <v>37.020000000000003</v>
      </c>
      <c r="BS7" s="39">
        <v>31.63</v>
      </c>
      <c r="BT7" s="39">
        <v>34.340000000000003</v>
      </c>
      <c r="BU7" s="39">
        <v>46.48</v>
      </c>
      <c r="BV7" s="39">
        <v>40.6</v>
      </c>
      <c r="BW7" s="39">
        <v>56.04</v>
      </c>
      <c r="BX7" s="39">
        <v>58.52</v>
      </c>
      <c r="BY7" s="39">
        <v>59.22</v>
      </c>
      <c r="BZ7" s="39">
        <v>54.36</v>
      </c>
      <c r="CA7" s="39">
        <v>493.83</v>
      </c>
      <c r="CB7" s="39">
        <v>482.64</v>
      </c>
      <c r="CC7" s="39">
        <v>475.23</v>
      </c>
      <c r="CD7" s="39">
        <v>556.20000000000005</v>
      </c>
      <c r="CE7" s="39">
        <v>498.4</v>
      </c>
      <c r="CF7" s="39">
        <v>376.61</v>
      </c>
      <c r="CG7" s="39">
        <v>440.03</v>
      </c>
      <c r="CH7" s="39">
        <v>304.35000000000002</v>
      </c>
      <c r="CI7" s="39">
        <v>296.3</v>
      </c>
      <c r="CJ7" s="39">
        <v>292.89999999999998</v>
      </c>
      <c r="CK7" s="39">
        <v>296.39999999999998</v>
      </c>
      <c r="CL7" s="39">
        <v>71.13</v>
      </c>
      <c r="CM7" s="39">
        <v>74.790000000000006</v>
      </c>
      <c r="CN7" s="39">
        <v>71.16</v>
      </c>
      <c r="CO7" s="39">
        <v>68.650000000000006</v>
      </c>
      <c r="CP7" s="39">
        <v>59.16</v>
      </c>
      <c r="CQ7" s="39">
        <v>57.43</v>
      </c>
      <c r="CR7" s="39">
        <v>57.29</v>
      </c>
      <c r="CS7" s="39">
        <v>55.9</v>
      </c>
      <c r="CT7" s="39">
        <v>57.3</v>
      </c>
      <c r="CU7" s="39">
        <v>56.76</v>
      </c>
      <c r="CV7" s="39">
        <v>55.95</v>
      </c>
      <c r="CW7" s="39">
        <v>64.05</v>
      </c>
      <c r="CX7" s="39">
        <v>59.92</v>
      </c>
      <c r="CY7" s="39">
        <v>61.68</v>
      </c>
      <c r="CZ7" s="39">
        <v>64.3</v>
      </c>
      <c r="DA7" s="39">
        <v>69.099999999999994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0.62</v>
      </c>
      <c r="EE7" s="39">
        <v>0.3</v>
      </c>
      <c r="EF7" s="39">
        <v>0.27</v>
      </c>
      <c r="EG7" s="39">
        <v>0.23</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2020-02-04T06:40:50Z</cp:lastPrinted>
  <dcterms:created xsi:type="dcterms:W3CDTF">2019-12-05T04:39:17Z</dcterms:created>
  <dcterms:modified xsi:type="dcterms:W3CDTF">2020-02-05T04:55:47Z</dcterms:modified>
  <cp:category/>
</cp:coreProperties>
</file>