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ZUPC\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<sst xmlns="http://schemas.openxmlformats.org/spreadsheetml/2006/main" count="1176" uniqueCount="652">
  <si>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</si>
  <si>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</si>
  <si>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</si>
  <si>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</si>
  <si>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</si>
  <si>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</si>
  <si>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</si>
  <si>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</si>
  <si>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</si>
  <si>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</si>
  <si>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</si>
  <si>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</si>
  <si>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</si>
  <si>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</si>
  <si>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</si>
  <si>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</si>
  <si>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</si>
  <si>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</si>
  <si>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</si>
  <si>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</si>
  <si>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</si>
  <si>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</si>
  <si>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</si>
  <si>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</si>
  <si>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</si>
  <si>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</si>
  <si>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</si>
  <si>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</si>
  <si>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</si>
  <si>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</si>
  <si>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</si>
  <si>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</si>
  <si>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</si>
  <si>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</si>
  <si>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</si>
  <si>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</si>
  <si>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</si>
  <si>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</si>
  <si>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</si>
  <si>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</si>
  <si>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</si>
  <si>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</si>
  <si>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</si>
  <si>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</si>
  <si>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</si>
  <si>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</si>
  <si>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</si>
  <si>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</si>
  <si>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</si>
  <si>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</si>
  <si>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</si>
  <si>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</si>
  <si>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</si>
  <si>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</si>
  <si>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</si>
  <si>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</si>
  <si>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</si>
  <si>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</si>
  <si>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</si>
  <si>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</si>
  <si>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</si>
  <si>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</si>
  <si>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</si>
  <si>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</si>
  <si>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</si>
  <si>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</si>
  <si>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</si>
  <si>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</si>
  <si>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</si>
  <si>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</si>
  <si>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</si>
  <si>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</si>
  <si>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</si>
  <si>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</si>
  <si>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</si>
  <si>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</si>
  <si>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</si>
  <si>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</si>
  <si>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</si>
  <si>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</si>
  <si>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</si>
  <si>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</si>
  <si>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</si>
  <si>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</si>
  <si>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</si>
  <si>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</si>
  <si>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</si>
  <si>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</si>
  <si>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</si>
  <si>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</si>
  <si>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</si>
  <si>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</si>
  <si>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</si>
  <si>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</si>
  <si>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</si>
  <si>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</si>
  <si>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</si>
  <si>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</si>
  <si>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</si>
  <si>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</si>
  <si>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</si>
  <si>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</si>
  <si>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</si>
  <si>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</si>
  <si>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</si>
  <si>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</si>
  <si>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</si>
  <si>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</si>
  <si>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</si>
  <si>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</si>
  <si>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</si>
  <si>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</si>
  <si>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</si>
  <si>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</si>
  <si>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</si>
  <si>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</si>
  <si>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</si>
  <si>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</si>
  <si>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</si>
  <si>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</si>
  <si>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</si>
  <si>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</si>
  <si>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</si>
  <si>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</si>
  <si>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</si>
  <si>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</si>
  <si>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</si>
  <si>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</si>
  <si>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</si>
  <si>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</si>
  <si>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</si>
  <si>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</si>
  <si>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</si>
  <si>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</si>
  <si>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</si>
  <si>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</si>
  <si>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</si>
  <si>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</si>
  <si>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</si>
  <si>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</si>
  <si>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</si>
  <si>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</si>
  <si>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</si>
  <si>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</si>
  <si>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</si>
  <si>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</si>
  <si>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</si>
  <si>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</si>
  <si>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</si>
  <si>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</si>
  <si>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</si>
  <si>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</si>
  <si>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</si>
  <si>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</si>
  <si>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</si>
  <si>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</si>
  <si>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</si>
  <si>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</si>
  <si>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</si>
  <si>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</si>
  <si>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</si>
  <si>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</si>
  <si>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</si>
  <si>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</si>
  <si>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</si>
  <si>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</si>
  <si>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</si>
  <si>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</si>
  <si>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</si>
  <si>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</si>
  <si>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</si>
  <si>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</si>
  <si>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</si>
  <si>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</si>
  <si>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</si>
  <si>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</si>
  <si>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</si>
  <si>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</si>
  <si>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</si>
  <si>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</si>
  <si>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</si>
  <si>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</si>
  <si>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</si>
  <si>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</si>
  <si>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</si>
  <si>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</si>
  <si>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</si>
  <si>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</si>
  <si>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</si>
  <si>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</si>
  <si>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</si>
  <si>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</si>
  <si>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</si>
  <si>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</si>
  <si>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</si>
  <si>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</si>
  <si>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</si>
  <si>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</si>
  <si>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</si>
  <si>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</si>
  <si>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</si>
  <si>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</si>
  <si>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</si>
  <si>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</si>
  <si>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</si>
  <si>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</si>
  <si>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</si>
  <si>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</si>
  <si>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</si>
  <si>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</si>
  <si>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</si>
  <si>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</si>
  <si>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</si>
  <si>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</si>
  <si>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</si>
  <si>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愛媛県大洲市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</si>
  <si>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</si>
  <si>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</si>
  <si>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</si>
  <si>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</si>
  <si>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</si>
  <si>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</si>
  <si>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</si>
  <si>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</si>
  <si>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</si>
  <si>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</si>
  <si>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</si>
  <si>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</si>
  <si>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</si>
  <si>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</si>
  <si>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</si>
  <si>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</si>
  <si>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</si>
  <si>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</si>
  <si>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</si>
  <si>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</si>
  <si>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</si>
  <si>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</si>
  <si>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</si>
  <si>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</si>
  <si>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</si>
  <si>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</si>
  <si>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</si>
  <si>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</si>
  <si>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</si>
  <si>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</si>
  <si>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</si>
  <si>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</si>
  <si>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</si>
  <si>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</si>
  <si>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</si>
  <si>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</si>
  <si>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</si>
  <si>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</si>
  <si>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</si>
  <si>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</si>
  <si>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</si>
  <si>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</si>
  <si>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</si>
  <si>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</si>
  <si>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</si>
  <si>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</si>
  <si>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</si>
  <si>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</si>
  <si>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</si>
  <si>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</si>
  <si>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</si>
  <si>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</si>
  <si>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</si>
  <si>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</si>
  <si>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</si>
  <si>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</si>
  <si>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</si>
  <si>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</si>
  <si>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</si>
  <si>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</si>
  <si>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</si>
  <si>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</si>
  <si>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</si>
  <si>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</si>
  <si>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</si>
  <si>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</si>
  <si>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</si>
  <si>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</si>
  <si>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</si>
  <si>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</si>
  <si>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</si>
  <si>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</si>
  <si>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</si>
  <si>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</si>
  <si>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</si>
  <si>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</si>
  <si>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</si>
  <si>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</si>
  <si>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</si>
  <si>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</si>
  <si>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</si>
  <si>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</si>
  <si>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</si>
  <si>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</si>
  <si>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</si>
  <si>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</si>
  <si>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</si>
  <si>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</si>
  <si>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</si>
  <si>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</si>
  <si>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</si>
  <si>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</si>
  <si>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</si>
  <si>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</si>
  <si>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</si>
  <si>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</si>
  <si>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</si>
  <si>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</si>
  <si>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</si>
  <si>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</si>
  <si>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</si>
  <si>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</si>
  <si>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</si>
  <si>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</si>
  <si>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</si>
  <si>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</si>
  <si>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</si>
  <si>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</si>
  <si>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</si>
  <si>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</si>
  <si>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</si>
  <si>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</si>
  <si>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</si>
  <si>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</si>
  <si>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</si>
  <si>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</si>
  <si>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</si>
  <si>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</si>
  <si>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</si>
  <si>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</si>
  <si>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</si>
  <si>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</si>
  <si>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</si>
  <si>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</si>
  <si>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</si>
  <si>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</si>
  <si>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</si>
  <si>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</si>
  <si>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</si>
  <si>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</si>
  <si>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</si>
  <si>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</si>
  <si>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</si>
  <si>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</si>
  <si>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</si>
  <si>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</si>
  <si>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</si>
  <si>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</si>
  <si>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</si>
  <si>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</si>
  <si>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</si>
  <si>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</si>
  <si>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</si>
  <si>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</si>
  <si>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</si>
  <si>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</si>
  <si>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</si>
  <si>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</si>
  <si>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</si>
  <si>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</si>
  <si>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愛媛県大洲市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</si>
  <si>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</si>
  <si>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</si>
  <si>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</si>
  <si>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</si>
  <si>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</si>
  <si>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</si>
  <si>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</si>
  <si>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</si>
  <si>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</si>
  <si>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</si>
  <si>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</si>
  <si>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</si>
  <si>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</si>
  <si>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</si>
  <si>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</si>
  <si>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</si>
  <si>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</si>
  <si>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</si>
  <si>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</si>
  <si>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</si>
  <si>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</si>
  <si>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土地取得造成特別会計</t>
    <phoneticPr fontId="5"/>
  </si>
  <si>
    <t>商業集積施設管理特別会計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</si>
  <si>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</si>
  <si>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</si>
  <si>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</si>
  <si>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</si>
  <si>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</si>
  <si>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</si>
  <si>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</si>
  <si>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</si>
  <si>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</si>
  <si>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</si>
  <si>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</si>
  <si>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</si>
  <si>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</si>
  <si>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</si>
  <si>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</si>
  <si>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</si>
  <si>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</si>
  <si>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</si>
  <si>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</si>
  <si>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</si>
  <si>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</si>
  <si>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</si>
  <si>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</si>
  <si>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</si>
  <si>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</si>
  <si>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</si>
  <si>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</si>
  <si>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港湾施設事業特別会計</t>
    <phoneticPr fontId="5"/>
  </si>
  <si>
    <t>-</t>
    <phoneticPr fontId="5"/>
  </si>
  <si>
    <t>公共下水道事業特別会計</t>
    <phoneticPr fontId="5"/>
  </si>
  <si>
    <t>法非適用企業</t>
    <phoneticPr fontId="5"/>
  </si>
  <si>
    <t>農業集落排水事業特別会計</t>
    <phoneticPr fontId="5"/>
  </si>
  <si>
    <t>-</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</si>
  <si>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</si>
  <si>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</si>
  <si>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</si>
  <si>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</si>
  <si>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</si>
  <si>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</si>
  <si>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</si>
  <si>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</si>
  <si>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</si>
  <si>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</si>
  <si>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</si>
  <si>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</si>
  <si>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</si>
  <si>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</si>
  <si>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</si>
  <si>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</si>
  <si>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</si>
  <si>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</si>
  <si>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</si>
  <si>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</si>
  <si>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</si>
  <si>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</si>
  <si>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</si>
  <si>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</si>
  <si>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</si>
  <si>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</si>
  <si>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</si>
  <si>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</si>
  <si>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</si>
  <si>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</si>
  <si>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</si>
  <si>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</si>
  <si>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</si>
  <si>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</si>
  <si>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</si>
  <si>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</si>
  <si>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</si>
  <si>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</si>
  <si>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</si>
  <si>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</si>
  <si>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</si>
  <si>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</si>
  <si>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</si>
  <si>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</si>
  <si>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</si>
  <si>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</si>
  <si>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</si>
  <si>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</si>
  <si>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</si>
  <si>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</si>
  <si>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</si>
  <si>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</si>
  <si>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</si>
  <si>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</si>
  <si>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</si>
  <si>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</si>
  <si>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</si>
  <si>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</si>
  <si>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</si>
  <si>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</si>
  <si>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</si>
  <si>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</si>
  <si>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</si>
  <si>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</si>
  <si>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</si>
  <si>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</si>
  <si>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</si>
  <si>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</si>
  <si>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</si>
  <si>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</si>
  <si>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</si>
  <si>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</si>
  <si>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</si>
  <si>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</si>
  <si>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</si>
  <si>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</si>
  <si>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</si>
  <si>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</si>
  <si>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</si>
  <si>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</si>
  <si>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</si>
  <si>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</si>
  <si>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</si>
  <si>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</si>
  <si>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</si>
  <si>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</si>
  <si>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</si>
  <si>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</si>
  <si>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</si>
  <si>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</si>
  <si>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</si>
  <si>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</si>
  <si>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</si>
  <si>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</si>
  <si>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</si>
  <si>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</si>
  <si>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</si>
  <si>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</si>
  <si>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</si>
  <si>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</si>
  <si>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</si>
  <si>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</si>
  <si>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</si>
  <si>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</si>
  <si>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</si>
  <si>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</si>
  <si>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</si>
  <si>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</si>
  <si>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</si>
  <si>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</si>
  <si>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</si>
  <si>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</si>
  <si>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</si>
  <si>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</si>
  <si>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</si>
  <si>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</si>
  <si>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</si>
  <si>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</si>
  <si>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</si>
  <si>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</si>
  <si>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</si>
  <si>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</si>
  <si>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</si>
  <si>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</si>
  <si>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</si>
  <si>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</si>
  <si>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</si>
  <si>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</si>
  <si>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</si>
  <si>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</si>
  <si>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</si>
  <si>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</si>
  <si>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</si>
  <si>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</si>
  <si>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</si>
  <si>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</si>
  <si>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</si>
  <si>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</si>
  <si>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</si>
  <si>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</si>
  <si>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</si>
  <si>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</si>
  <si>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</si>
  <si>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</si>
  <si>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</si>
  <si>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</si>
  <si>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</si>
  <si>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</si>
  <si>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</si>
  <si>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</si>
  <si>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</si>
  <si>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</si>
  <si>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</si>
  <si>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</si>
  <si>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</si>
  <si>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</si>
  <si>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0.10</t>
  </si>
  <si>
    <t>▲ 3.36</t>
  </si>
  <si>
    <t>住宅新築資金等貸付事業特別会計</t>
  </si>
  <si>
    <t>▲ 1.06</t>
  </si>
  <si>
    <t>▲ 1.07</t>
  </si>
  <si>
    <t>▲ 1.08</t>
  </si>
  <si>
    <t>▲ 1.11</t>
  </si>
  <si>
    <t>一般会計</t>
  </si>
  <si>
    <t>水道事業会計</t>
  </si>
  <si>
    <t>病院事業会計</t>
  </si>
  <si>
    <t>国民健康保険特別会計</t>
  </si>
  <si>
    <t>▲ 0.70</t>
  </si>
  <si>
    <t>▲ 0.32</t>
  </si>
  <si>
    <t>工業用水道事業会計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</si>
  <si>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</si>
  <si>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</si>
  <si>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</si>
  <si>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</si>
  <si>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</si>
  <si>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</si>
  <si>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</si>
  <si>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</si>
  <si>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</si>
  <si>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</si>
  <si>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愛媛県市町総合事務組合(退職手当事業分)</t>
  </si>
  <si>
    <t>愛媛県市町総合事務組合(消防補償事業分)</t>
  </si>
  <si>
    <t>愛媛県市町総合事務組合(交通災害事業分)</t>
  </si>
  <si>
    <t>大洲・喜多衛生事務組合</t>
  </si>
  <si>
    <t>大洲喜多特別養護老人ホーム事務組合（一般会計）</t>
  </si>
  <si>
    <t>大洲喜多特別養護老人ホーム事務組合（公営企業会計）</t>
  </si>
  <si>
    <t>大洲地区広域消防事務組合</t>
  </si>
  <si>
    <t>八幡浜・大洲地区広域市町村圏組合（一般会計）</t>
  </si>
  <si>
    <t>八幡浜・大洲地区広域市町村圏組合（八幡浜・大洲地方拠点都市対策室特別会計）</t>
  </si>
  <si>
    <t>八幡浜・大洲地区広域市町村圏組合（八幡浜・大洲地区ふるさと市町村圏基金事業特別会計）</t>
  </si>
  <si>
    <t>八幡浜・大洲地区広域市町村圏組合（運動公園特別会計）</t>
  </si>
  <si>
    <t>愛媛地方税滞納整理機構</t>
  </si>
  <si>
    <t>愛媛県後期高齢者医療広域連合（一般会計）</t>
  </si>
  <si>
    <t>愛媛県後期高齢者医療広域連合（後期高齢者医療特別会計）</t>
  </si>
  <si>
    <t>株式会社おおず街なか再生館</t>
    <rPh sb="0" eb="4">
      <t>カブシキガイシャ</t>
    </rPh>
    <rPh sb="7" eb="8">
      <t>マチ</t>
    </rPh>
    <rPh sb="10" eb="12">
      <t>サイセイ</t>
    </rPh>
    <rPh sb="12" eb="13">
      <t>ヤカタ</t>
    </rPh>
    <phoneticPr fontId="25"/>
  </si>
  <si>
    <t>青島海運有限会社</t>
    <rPh sb="0" eb="2">
      <t>アオシマ</t>
    </rPh>
    <rPh sb="2" eb="4">
      <t>カイウン</t>
    </rPh>
    <rPh sb="4" eb="8">
      <t>ユウゲンガイシャ</t>
    </rPh>
    <phoneticPr fontId="25"/>
  </si>
  <si>
    <t>ひじかわ開発株式会社</t>
    <rPh sb="4" eb="6">
      <t>カイハツ</t>
    </rPh>
    <rPh sb="6" eb="10">
      <t>カブシキガイシャ</t>
    </rPh>
    <phoneticPr fontId="25"/>
  </si>
  <si>
    <t>株式会社清流の里ひじかわ</t>
    <rPh sb="0" eb="4">
      <t>カブシキガイシャ</t>
    </rPh>
    <rPh sb="4" eb="6">
      <t>セイリュウ</t>
    </rPh>
    <rPh sb="7" eb="8">
      <t>サト</t>
    </rPh>
    <phoneticPr fontId="25"/>
  </si>
  <si>
    <t>株式会社ゆうとぴあ河辺</t>
    <rPh sb="0" eb="4">
      <t>カブシキガイシャ</t>
    </rPh>
    <rPh sb="9" eb="11">
      <t>カワベ</t>
    </rPh>
    <phoneticPr fontId="25"/>
  </si>
  <si>
    <t>担い手公社河辺やまびこ有限会社</t>
    <rPh sb="0" eb="1">
      <t>ニナ</t>
    </rPh>
    <rPh sb="2" eb="3">
      <t>テ</t>
    </rPh>
    <rPh sb="3" eb="5">
      <t>コウシャ</t>
    </rPh>
    <rPh sb="5" eb="7">
      <t>カワベ</t>
    </rPh>
    <rPh sb="11" eb="15">
      <t>ユウゲンガイシャ</t>
    </rPh>
    <phoneticPr fontId="25"/>
  </si>
  <si>
    <t>一般社団法人キタ・マネジメント</t>
    <rPh sb="0" eb="6">
      <t>イッパンシャダンホウジン</t>
    </rPh>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</si>
  <si>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</si>
  <si>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</si>
  <si>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</si>
  <si>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33"/>
  </si>
  <si>
    <t>地域福祉基金</t>
    <rPh sb="0" eb="2">
      <t>チイキ</t>
    </rPh>
    <rPh sb="2" eb="4">
      <t>フクシ</t>
    </rPh>
    <rPh sb="4" eb="6">
      <t>キキン</t>
    </rPh>
    <phoneticPr fontId="33"/>
  </si>
  <si>
    <t>農林振興基金</t>
    <rPh sb="0" eb="2">
      <t>ノウリン</t>
    </rPh>
    <rPh sb="2" eb="4">
      <t>シンコウ</t>
    </rPh>
    <rPh sb="4" eb="6">
      <t>キキン</t>
    </rPh>
    <phoneticPr fontId="33"/>
  </si>
  <si>
    <t>教育振興基金</t>
    <rPh sb="0" eb="2">
      <t>キョウイク</t>
    </rPh>
    <rPh sb="2" eb="4">
      <t>シンコウ</t>
    </rPh>
    <rPh sb="4" eb="6">
      <t>キキン</t>
    </rPh>
    <phoneticPr fontId="33"/>
  </si>
  <si>
    <t>地域医療対策基金</t>
    <rPh sb="0" eb="2">
      <t>チイキ</t>
    </rPh>
    <rPh sb="2" eb="4">
      <t>イリョウ</t>
    </rPh>
    <rPh sb="4" eb="6">
      <t>タイサク</t>
    </rPh>
    <rPh sb="6" eb="8">
      <t>キキン</t>
    </rPh>
    <phoneticPr fontId="33"/>
  </si>
  <si>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</si>
  <si>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</si>
  <si>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</si>
  <si>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</si>
  <si>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</si>
  <si>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</si>
  <si>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</si>
  <si>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</si>
  <si>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</si>
  <si>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が前年度比+0.4％で類似団体平均値と比較すると抑えられているが、これは、平成30年7月豪雨により償却中の資産の除却が大きかったからである。将来負担比率の前年度比3.0％の減少は、平成30年7月豪雨災害に伴う市債の発行を行ったが、基準財政需要額算入見込額が大幅に増えたためである。
　類似平均団体では、将来負担比率が減少する代わりに既設有形固定資産の償却が進むという傾向が見られる。
　今後は、継続的に行っている学校耐震化・改築事業や市民会館改築事業や災害復興事業による市債発行額の増嵩による将来負担比率の上昇が見込まれる上に、多くの資産の耐用年数の超過により有形固定資産減価償却率の上昇が見込まれるため、類似平均団体のような傾向にはならないことが推測されるが、財政の健全化に努めつつ、適切な施設の整備及び維持管理に努める。</t>
    <rPh sb="1" eb="3">
      <t>ユウケイ</t>
    </rPh>
    <rPh sb="3" eb="5">
      <t>コテイ</t>
    </rPh>
    <rPh sb="5" eb="7">
      <t>シサン</t>
    </rPh>
    <rPh sb="7" eb="9">
      <t>ゲンカ</t>
    </rPh>
    <rPh sb="9" eb="11">
      <t>ショウキャク</t>
    </rPh>
    <rPh sb="11" eb="12">
      <t>リツ</t>
    </rPh>
    <rPh sb="13" eb="17">
      <t>ゼンネンドヒ</t>
    </rPh>
    <rPh sb="23" eb="25">
      <t>ルイジ</t>
    </rPh>
    <rPh sb="25" eb="27">
      <t>ダンタイ</t>
    </rPh>
    <rPh sb="27" eb="30">
      <t>ヘイキンチ</t>
    </rPh>
    <rPh sb="31" eb="33">
      <t>ヒカク</t>
    </rPh>
    <rPh sb="49" eb="51">
      <t>ヘイセイ</t>
    </rPh>
    <rPh sb="53" eb="54">
      <t>ネン</t>
    </rPh>
    <rPh sb="55" eb="56">
      <t>ガツ</t>
    </rPh>
    <rPh sb="56" eb="58">
      <t>ゴウウ</t>
    </rPh>
    <rPh sb="61" eb="63">
      <t>ショウキャク</t>
    </rPh>
    <rPh sb="63" eb="64">
      <t>チュウ</t>
    </rPh>
    <rPh sb="65" eb="67">
      <t>シサン</t>
    </rPh>
    <rPh sb="68" eb="70">
      <t>ジョキャク</t>
    </rPh>
    <rPh sb="71" eb="72">
      <t>オオ</t>
    </rPh>
    <rPh sb="82" eb="84">
      <t>ショウライ</t>
    </rPh>
    <rPh sb="84" eb="86">
      <t>フタン</t>
    </rPh>
    <rPh sb="86" eb="88">
      <t>ヒリツ</t>
    </rPh>
    <rPh sb="89" eb="92">
      <t>ゼンネンド</t>
    </rPh>
    <rPh sb="92" eb="93">
      <t>ヒ</t>
    </rPh>
    <rPh sb="98" eb="100">
      <t>ゲンショウ</t>
    </rPh>
    <rPh sb="102" eb="104">
      <t>ヘイセイ</t>
    </rPh>
    <rPh sb="106" eb="107">
      <t>ネン</t>
    </rPh>
    <rPh sb="108" eb="109">
      <t>ガツ</t>
    </rPh>
    <rPh sb="109" eb="111">
      <t>ゴウウ</t>
    </rPh>
    <rPh sb="111" eb="113">
      <t>サイガイ</t>
    </rPh>
    <rPh sb="114" eb="115">
      <t>トモナ</t>
    </rPh>
    <rPh sb="116" eb="118">
      <t>シサイ</t>
    </rPh>
    <rPh sb="119" eb="121">
      <t>ハッコウ</t>
    </rPh>
    <rPh sb="122" eb="123">
      <t>オコナ</t>
    </rPh>
    <rPh sb="127" eb="129">
      <t>キジュン</t>
    </rPh>
    <rPh sb="129" eb="131">
      <t>ザイセイ</t>
    </rPh>
    <rPh sb="131" eb="133">
      <t>ジュヨウ</t>
    </rPh>
    <rPh sb="133" eb="134">
      <t>ガク</t>
    </rPh>
    <rPh sb="134" eb="136">
      <t>サンニュウ</t>
    </rPh>
    <rPh sb="136" eb="138">
      <t>ミコ</t>
    </rPh>
    <rPh sb="138" eb="139">
      <t>ガク</t>
    </rPh>
    <rPh sb="140" eb="142">
      <t>オオハバ</t>
    </rPh>
    <rPh sb="143" eb="144">
      <t>フ</t>
    </rPh>
    <rPh sb="154" eb="156">
      <t>ルイジ</t>
    </rPh>
    <rPh sb="156" eb="158">
      <t>ヘイキン</t>
    </rPh>
    <rPh sb="158" eb="160">
      <t>ダンタイ</t>
    </rPh>
    <rPh sb="163" eb="165">
      <t>ショウライ</t>
    </rPh>
    <rPh sb="165" eb="167">
      <t>フタン</t>
    </rPh>
    <rPh sb="167" eb="169">
      <t>ヒリツ</t>
    </rPh>
    <rPh sb="170" eb="172">
      <t>ゲンショウ</t>
    </rPh>
    <rPh sb="174" eb="175">
      <t>カ</t>
    </rPh>
    <rPh sb="178" eb="180">
      <t>キセツ</t>
    </rPh>
    <rPh sb="180" eb="182">
      <t>ユウケイ</t>
    </rPh>
    <rPh sb="182" eb="184">
      <t>コテイ</t>
    </rPh>
    <rPh sb="184" eb="186">
      <t>シサン</t>
    </rPh>
    <rPh sb="187" eb="189">
      <t>ショウキャク</t>
    </rPh>
    <rPh sb="190" eb="191">
      <t>スス</t>
    </rPh>
    <rPh sb="195" eb="197">
      <t>ケイコウ</t>
    </rPh>
    <rPh sb="198" eb="199">
      <t>ミ</t>
    </rPh>
    <rPh sb="205" eb="207">
      <t>コンゴ</t>
    </rPh>
    <rPh sb="209" eb="211">
      <t>ケイゾク</t>
    </rPh>
    <rPh sb="211" eb="212">
      <t>テキ</t>
    </rPh>
    <rPh sb="213" eb="214">
      <t>オコナ</t>
    </rPh>
    <rPh sb="218" eb="220">
      <t>ガッコウ</t>
    </rPh>
    <rPh sb="220" eb="223">
      <t>タイシンカ</t>
    </rPh>
    <rPh sb="224" eb="226">
      <t>カイチク</t>
    </rPh>
    <rPh sb="226" eb="228">
      <t>ジギョウ</t>
    </rPh>
    <rPh sb="229" eb="231">
      <t>シミン</t>
    </rPh>
    <rPh sb="231" eb="233">
      <t>カイカン</t>
    </rPh>
    <rPh sb="233" eb="235">
      <t>カイチク</t>
    </rPh>
    <rPh sb="235" eb="237">
      <t>ジギョウ</t>
    </rPh>
    <rPh sb="238" eb="240">
      <t>サイガイ</t>
    </rPh>
    <rPh sb="240" eb="242">
      <t>フッコウ</t>
    </rPh>
    <rPh sb="242" eb="244">
      <t>ジギョウ</t>
    </rPh>
    <rPh sb="247" eb="249">
      <t>シサイ</t>
    </rPh>
    <rPh sb="249" eb="251">
      <t>ハッコウ</t>
    </rPh>
    <rPh sb="251" eb="252">
      <t>ガク</t>
    </rPh>
    <rPh sb="253" eb="255">
      <t>ゾウコウ</t>
    </rPh>
    <rPh sb="258" eb="260">
      <t>ショウライ</t>
    </rPh>
    <rPh sb="260" eb="262">
      <t>フタン</t>
    </rPh>
    <rPh sb="262" eb="264">
      <t>ヒリツ</t>
    </rPh>
    <rPh sb="265" eb="267">
      <t>ジョウショウ</t>
    </rPh>
    <rPh sb="268" eb="270">
      <t>ミコ</t>
    </rPh>
    <rPh sb="273" eb="274">
      <t>ウエ</t>
    </rPh>
    <rPh sb="276" eb="277">
      <t>オオ</t>
    </rPh>
    <rPh sb="279" eb="281">
      <t>シサン</t>
    </rPh>
    <rPh sb="282" eb="284">
      <t>タイヨウ</t>
    </rPh>
    <rPh sb="284" eb="286">
      <t>ネンスウ</t>
    </rPh>
    <rPh sb="287" eb="289">
      <t>チョウカ</t>
    </rPh>
    <rPh sb="292" eb="294">
      <t>ユウケイ</t>
    </rPh>
    <rPh sb="294" eb="296">
      <t>コテイ</t>
    </rPh>
    <rPh sb="296" eb="298">
      <t>シサン</t>
    </rPh>
    <rPh sb="298" eb="300">
      <t>ゲンカ</t>
    </rPh>
    <rPh sb="300" eb="302">
      <t>ショウキャク</t>
    </rPh>
    <rPh sb="302" eb="303">
      <t>リツ</t>
    </rPh>
    <rPh sb="304" eb="306">
      <t>ジョウショウ</t>
    </rPh>
    <rPh sb="307" eb="309">
      <t>ミコ</t>
    </rPh>
    <rPh sb="315" eb="317">
      <t>ルイジ</t>
    </rPh>
    <rPh sb="317" eb="319">
      <t>ヘイキン</t>
    </rPh>
    <rPh sb="319" eb="321">
      <t>ダンタイ</t>
    </rPh>
    <rPh sb="325" eb="327">
      <t>ケイコウ</t>
    </rPh>
    <rPh sb="336" eb="338">
      <t>スイソク</t>
    </rPh>
    <rPh sb="343" eb="345">
      <t>ザイセイ</t>
    </rPh>
    <rPh sb="346" eb="348">
      <t>ケンゼン</t>
    </rPh>
    <rPh sb="348" eb="349">
      <t>カ</t>
    </rPh>
    <rPh sb="350" eb="351">
      <t>ツト</t>
    </rPh>
    <rPh sb="355" eb="357">
      <t>テキセツ</t>
    </rPh>
    <rPh sb="358" eb="360">
      <t>シセツ</t>
    </rPh>
    <rPh sb="361" eb="363">
      <t>セイビ</t>
    </rPh>
    <rPh sb="363" eb="364">
      <t>オヨ</t>
    </rPh>
    <rPh sb="365" eb="367">
      <t>イジ</t>
    </rPh>
    <rPh sb="367" eb="369">
      <t>カンリ</t>
    </rPh>
    <rPh sb="370" eb="37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</si>
  <si>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</si>
  <si>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</si>
  <si>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</si>
  <si>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</si>
  <si>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</si>
  <si>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</si>
  <si>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平成30年度までの数値は将来負担比率・実質公債比率ともに、公債費負担適正化計画に基づき市債発行を抑制したことで、類似団体平均と比べても低い比率で移行をしている。
　平成30年度以降は、学校施設耐震化・改築事業・市民会館建設事業や平成30年7月豪雨災害復旧事業に伴う市債発行の増加が見込まれている。そのため、全体的な事業計画の見直しや財政措置のある有利な地方債の活用などをおこなうことにより、財政負担の軽減と平準化に努める。</t>
    <rPh sb="1" eb="3">
      <t>ヘイセイ</t>
    </rPh>
    <rPh sb="5" eb="7">
      <t>ネンド</t>
    </rPh>
    <rPh sb="10" eb="12">
      <t>スウチ</t>
    </rPh>
    <rPh sb="13" eb="15">
      <t>ショウライ</t>
    </rPh>
    <rPh sb="15" eb="17">
      <t>フタン</t>
    </rPh>
    <rPh sb="17" eb="19">
      <t>ヒリツ</t>
    </rPh>
    <rPh sb="20" eb="22">
      <t>ジッシツ</t>
    </rPh>
    <rPh sb="22" eb="24">
      <t>コウサイ</t>
    </rPh>
    <rPh sb="24" eb="26">
      <t>ヒリツ</t>
    </rPh>
    <rPh sb="30" eb="33">
      <t>コウサイヒ</t>
    </rPh>
    <rPh sb="33" eb="35">
      <t>フタン</t>
    </rPh>
    <rPh sb="35" eb="38">
      <t>テキセイカ</t>
    </rPh>
    <rPh sb="38" eb="40">
      <t>ケイカク</t>
    </rPh>
    <rPh sb="41" eb="42">
      <t>モト</t>
    </rPh>
    <rPh sb="44" eb="46">
      <t>シサイ</t>
    </rPh>
    <rPh sb="46" eb="48">
      <t>ハッコウ</t>
    </rPh>
    <rPh sb="49" eb="51">
      <t>ヨクセイ</t>
    </rPh>
    <rPh sb="57" eb="59">
      <t>ルイジ</t>
    </rPh>
    <rPh sb="59" eb="61">
      <t>ダンタイ</t>
    </rPh>
    <rPh sb="61" eb="63">
      <t>ヘイキン</t>
    </rPh>
    <rPh sb="64" eb="65">
      <t>クラ</t>
    </rPh>
    <rPh sb="68" eb="69">
      <t>ヒク</t>
    </rPh>
    <rPh sb="70" eb="72">
      <t>ヒリツ</t>
    </rPh>
    <rPh sb="73" eb="75">
      <t>イコウ</t>
    </rPh>
    <rPh sb="83" eb="85">
      <t>ヘイセイ</t>
    </rPh>
    <rPh sb="87" eb="89">
      <t>ネンド</t>
    </rPh>
    <rPh sb="89" eb="91">
      <t>イコウ</t>
    </rPh>
    <rPh sb="93" eb="95">
      <t>ガッコウ</t>
    </rPh>
    <rPh sb="95" eb="97">
      <t>シセツ</t>
    </rPh>
    <rPh sb="97" eb="100">
      <t>タイシンカ</t>
    </rPh>
    <rPh sb="101" eb="103">
      <t>カイチク</t>
    </rPh>
    <rPh sb="103" eb="105">
      <t>ジギョウ</t>
    </rPh>
    <rPh sb="106" eb="108">
      <t>シミン</t>
    </rPh>
    <rPh sb="108" eb="110">
      <t>カイカン</t>
    </rPh>
    <rPh sb="110" eb="112">
      <t>ケンセツ</t>
    </rPh>
    <rPh sb="112" eb="114">
      <t>ジギョウ</t>
    </rPh>
    <rPh sb="115" eb="117">
      <t>ヘイセイ</t>
    </rPh>
    <rPh sb="119" eb="120">
      <t>ネン</t>
    </rPh>
    <rPh sb="121" eb="122">
      <t>ガツ</t>
    </rPh>
    <rPh sb="122" eb="124">
      <t>ゴウウ</t>
    </rPh>
    <rPh sb="124" eb="126">
      <t>サイガイ</t>
    </rPh>
    <rPh sb="126" eb="128">
      <t>フッキュウ</t>
    </rPh>
    <rPh sb="128" eb="130">
      <t>ジギョウ</t>
    </rPh>
    <rPh sb="131" eb="132">
      <t>トモナ</t>
    </rPh>
    <rPh sb="133" eb="135">
      <t>シサイ</t>
    </rPh>
    <rPh sb="135" eb="137">
      <t>ハッコウ</t>
    </rPh>
    <rPh sb="138" eb="140">
      <t>ゾウカ</t>
    </rPh>
    <rPh sb="141" eb="143">
      <t>ミコ</t>
    </rPh>
    <rPh sb="154" eb="156">
      <t>ゼンタイ</t>
    </rPh>
    <rPh sb="156" eb="157">
      <t>テキ</t>
    </rPh>
    <rPh sb="158" eb="160">
      <t>ジギョウ</t>
    </rPh>
    <rPh sb="160" eb="162">
      <t>ケイカク</t>
    </rPh>
    <rPh sb="163" eb="165">
      <t>ミナオ</t>
    </rPh>
    <rPh sb="167" eb="169">
      <t>ザイセイ</t>
    </rPh>
    <rPh sb="169" eb="171">
      <t>ソチ</t>
    </rPh>
    <rPh sb="174" eb="176">
      <t>ユウリ</t>
    </rPh>
    <rPh sb="177" eb="180">
      <t>チホウサイ</t>
    </rPh>
    <rPh sb="181" eb="183">
      <t>カツヨウ</t>
    </rPh>
    <rPh sb="196" eb="198">
      <t>ザイセイ</t>
    </rPh>
    <rPh sb="198" eb="200">
      <t>フタン</t>
    </rPh>
    <rPh sb="201" eb="203">
      <t>ケイゲン</t>
    </rPh>
    <rPh sb="204" eb="207">
      <t>ヘイジュンカ</t>
    </rPh>
    <rPh sb="208" eb="209">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</si>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</sst>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7"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613C-4046-9C4F-A1C63C4030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67882</c:v>
                </c:pt>
                <c:pt idx="1">
                  <c:v>77484</c:v>
                </c:pt>
                <c:pt idx="2">
                  <c:v>69744</c:v>
                </c:pt>
                <c:pt idx="3">
                  <c:v>70762</c:v>
                </c:pt>
                <c:pt idx="4">
                  <c:v>128480</c:v>
                </c:pt>
              </c:numCache>
            </c:numRef>
          </c:val>
          <c:smooth val="0"/>
          <c:extLst>
            <c:ext xmlns:c16="http://schemas.microsoft.com/office/drawing/2014/chart" uri="{C3380CC4-5D6E-409C-BE32-E72D297353CC}">
              <c16:uniqueId val="{00000001-613C-4046-9C4F-A1C63C4030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8.66</c:v>
                </c:pt>
                <c:pt idx="1">
                  <c:v>11.34</c:v>
                </c:pt>
                <c:pt idx="2">
                  <c:v>11.92</c:v>
                </c:pt>
                <c:pt idx="3">
                  <c:v>13.33</c:v>
                </c:pt>
                <c:pt idx="4">
                  <c:v>13.58</c:v>
                </c:pt>
              </c:numCache>
            </c:numRef>
          </c:val>
          <c:extLst>
            <c:ext xmlns:c16="http://schemas.microsoft.com/office/drawing/2014/chart" uri="{C3380CC4-5D6E-409C-BE32-E72D297353CC}">
              <c16:uniqueId val="{00000000-9F6C-47BF-BEA5-7C1A37B02B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19.34</c:v>
                </c:pt>
                <c:pt idx="1">
                  <c:v>19.28</c:v>
                </c:pt>
                <c:pt idx="2">
                  <c:v>19.850000000000001</c:v>
                </c:pt>
                <c:pt idx="3">
                  <c:v>20.34</c:v>
                </c:pt>
                <c:pt idx="4">
                  <c:v>17.23</c:v>
                </c:pt>
              </c:numCache>
            </c:numRef>
          </c:val>
          <c:extLst>
            <c:ext xmlns:c16="http://schemas.microsoft.com/office/drawing/2014/chart" uri="{C3380CC4-5D6E-409C-BE32-E72D297353CC}">
              <c16:uniqueId val="{00000001-9F6C-47BF-BEA5-7C1A37B02B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c:v>
                </c:pt>
                <c:pt idx="1">
                  <c:v>2.73</c:v>
                </c:pt>
                <c:pt idx="2">
                  <c:v>0.25</c:v>
                </c:pt>
                <c:pt idx="3">
                  <c:v>1.1200000000000001</c:v>
                </c:pt>
                <c:pt idx="4">
                  <c:v>-3.36</c:v>
                </c:pt>
              </c:numCache>
            </c:numRef>
          </c:val>
          <c:smooth val="0"/>
          <c:extLst>
            <c:ext xmlns:c16="http://schemas.microsoft.com/office/drawing/2014/chart" uri="{C3380CC4-5D6E-409C-BE32-E72D297353CC}">
              <c16:uniqueId val="{00000002-9F6C-47BF-BEA5-7C1A37B02B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0.5</c:v>
                </c:pt>
                <c:pt idx="6">
                  <c:v>#N/A</c:v>
                </c:pt>
                <c:pt idx="7">
                  <c:v>0.1</c:v>
                </c:pt>
                <c:pt idx="8">
                  <c:v>#N/A</c:v>
                </c:pt>
                <c:pt idx="9">
                  <c:v>0</c:v>
                </c:pt>
              </c:numCache>
            </c:numRef>
          </c:val>
          <c:extLst>
            <c:ext xmlns:c16="http://schemas.microsoft.com/office/drawing/2014/chart" uri="{C3380CC4-5D6E-409C-BE32-E72D297353CC}">
              <c16:uniqueId val="{00000000-FC21-43B7-8935-C39912D493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21-43B7-8935-C39912D4934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0.15</c:v>
                </c:pt>
                <c:pt idx="2">
                  <c:v>#N/A</c:v>
                </c:pt>
                <c:pt idx="3">
                  <c:v>0.14000000000000001</c:v>
                </c:pt>
                <c:pt idx="4">
                  <c:v>#N/A</c:v>
                </c:pt>
                <c:pt idx="5">
                  <c:v>0.17</c:v>
                </c:pt>
                <c:pt idx="6">
                  <c:v>#N/A</c:v>
                </c:pt>
                <c:pt idx="7">
                  <c:v>0.16</c:v>
                </c:pt>
                <c:pt idx="8">
                  <c:v>#N/A</c:v>
                </c:pt>
                <c:pt idx="9">
                  <c:v>0.09</c:v>
                </c:pt>
              </c:numCache>
            </c:numRef>
          </c:val>
          <c:extLst>
            <c:ext xmlns:c16="http://schemas.microsoft.com/office/drawing/2014/chart" uri="{C3380CC4-5D6E-409C-BE32-E72D297353CC}">
              <c16:uniqueId val="{00000002-FC21-43B7-8935-C39912D49347}"/>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0.31</c:v>
                </c:pt>
                <c:pt idx="2">
                  <c:v>#N/A</c:v>
                </c:pt>
                <c:pt idx="3">
                  <c:v>0.36</c:v>
                </c:pt>
                <c:pt idx="4">
                  <c:v>#N/A</c:v>
                </c:pt>
                <c:pt idx="5">
                  <c:v>0.64</c:v>
                </c:pt>
                <c:pt idx="6">
                  <c:v>#N/A</c:v>
                </c:pt>
                <c:pt idx="7">
                  <c:v>0.28000000000000003</c:v>
                </c:pt>
                <c:pt idx="8">
                  <c:v>#N/A</c:v>
                </c:pt>
                <c:pt idx="9">
                  <c:v>0.6</c:v>
                </c:pt>
              </c:numCache>
            </c:numRef>
          </c:val>
          <c:extLst>
            <c:ext xmlns:c16="http://schemas.microsoft.com/office/drawing/2014/chart" uri="{C3380CC4-5D6E-409C-BE32-E72D297353CC}">
              <c16:uniqueId val="{00000003-FC21-43B7-8935-C39912D49347}"/>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0.66</c:v>
                </c:pt>
                <c:pt idx="2">
                  <c:v>#N/A</c:v>
                </c:pt>
                <c:pt idx="3">
                  <c:v>0.69</c:v>
                </c:pt>
                <c:pt idx="4">
                  <c:v>#N/A</c:v>
                </c:pt>
                <c:pt idx="5">
                  <c:v>0.74</c:v>
                </c:pt>
                <c:pt idx="6">
                  <c:v>#N/A</c:v>
                </c:pt>
                <c:pt idx="7">
                  <c:v>0.78</c:v>
                </c:pt>
                <c:pt idx="8">
                  <c:v>#N/A</c:v>
                </c:pt>
                <c:pt idx="9">
                  <c:v>0.83</c:v>
                </c:pt>
              </c:numCache>
            </c:numRef>
          </c:val>
          <c:extLst>
            <c:ext xmlns:c16="http://schemas.microsoft.com/office/drawing/2014/chart" uri="{C3380CC4-5D6E-409C-BE32-E72D297353CC}">
              <c16:uniqueId val="{00000004-FC21-43B7-8935-C39912D4934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0.7</c:v>
                </c:pt>
                <c:pt idx="1">
                  <c:v>#N/A</c:v>
                </c:pt>
                <c:pt idx="2">
                  <c:v>0.32</c:v>
                </c:pt>
                <c:pt idx="3">
                  <c:v>#N/A</c:v>
                </c:pt>
                <c:pt idx="4">
                  <c:v>#N/A</c:v>
                </c:pt>
                <c:pt idx="5">
                  <c:v>0.38</c:v>
                </c:pt>
                <c:pt idx="6">
                  <c:v>#N/A</c:v>
                </c:pt>
                <c:pt idx="7">
                  <c:v>1.1499999999999999</c:v>
                </c:pt>
                <c:pt idx="8">
                  <c:v>#N/A</c:v>
                </c:pt>
                <c:pt idx="9">
                  <c:v>1.55</c:v>
                </c:pt>
              </c:numCache>
            </c:numRef>
          </c:val>
          <c:extLst>
            <c:ext xmlns:c16="http://schemas.microsoft.com/office/drawing/2014/chart" uri="{C3380CC4-5D6E-409C-BE32-E72D297353CC}">
              <c16:uniqueId val="{00000005-FC21-43B7-8935-C39912D49347}"/>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10.44</c:v>
                </c:pt>
                <c:pt idx="2">
                  <c:v>#N/A</c:v>
                </c:pt>
                <c:pt idx="3">
                  <c:v>8.49</c:v>
                </c:pt>
                <c:pt idx="4">
                  <c:v>#N/A</c:v>
                </c:pt>
                <c:pt idx="5">
                  <c:v>6.95</c:v>
                </c:pt>
                <c:pt idx="6">
                  <c:v>#N/A</c:v>
                </c:pt>
                <c:pt idx="7">
                  <c:v>5.75</c:v>
                </c:pt>
                <c:pt idx="8">
                  <c:v>#N/A</c:v>
                </c:pt>
                <c:pt idx="9">
                  <c:v>6.07</c:v>
                </c:pt>
              </c:numCache>
            </c:numRef>
          </c:val>
          <c:extLst>
            <c:ext xmlns:c16="http://schemas.microsoft.com/office/drawing/2014/chart" uri="{C3380CC4-5D6E-409C-BE32-E72D297353CC}">
              <c16:uniqueId val="{00000006-FC21-43B7-8935-C39912D4934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6.16</c:v>
                </c:pt>
                <c:pt idx="2">
                  <c:v>#N/A</c:v>
                </c:pt>
                <c:pt idx="3">
                  <c:v>6.45</c:v>
                </c:pt>
                <c:pt idx="4">
                  <c:v>#N/A</c:v>
                </c:pt>
                <c:pt idx="5">
                  <c:v>7.01</c:v>
                </c:pt>
                <c:pt idx="6">
                  <c:v>#N/A</c:v>
                </c:pt>
                <c:pt idx="7">
                  <c:v>7.43</c:v>
                </c:pt>
                <c:pt idx="8">
                  <c:v>#N/A</c:v>
                </c:pt>
                <c:pt idx="9">
                  <c:v>6.94</c:v>
                </c:pt>
              </c:numCache>
            </c:numRef>
          </c:val>
          <c:extLst>
            <c:ext xmlns:c16="http://schemas.microsoft.com/office/drawing/2014/chart" uri="{C3380CC4-5D6E-409C-BE32-E72D297353CC}">
              <c16:uniqueId val="{00000007-FC21-43B7-8935-C39912D493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9.6999999999999993</c:v>
                </c:pt>
                <c:pt idx="2">
                  <c:v>#N/A</c:v>
                </c:pt>
                <c:pt idx="3">
                  <c:v>12.39</c:v>
                </c:pt>
                <c:pt idx="4">
                  <c:v>#N/A</c:v>
                </c:pt>
                <c:pt idx="5">
                  <c:v>12.99</c:v>
                </c:pt>
                <c:pt idx="6">
                  <c:v>#N/A</c:v>
                </c:pt>
                <c:pt idx="7">
                  <c:v>14.42</c:v>
                </c:pt>
                <c:pt idx="8">
                  <c:v>#N/A</c:v>
                </c:pt>
                <c:pt idx="9">
                  <c:v>14.67</c:v>
                </c:pt>
              </c:numCache>
            </c:numRef>
          </c:val>
          <c:extLst>
            <c:ext xmlns:c16="http://schemas.microsoft.com/office/drawing/2014/chart" uri="{C3380CC4-5D6E-409C-BE32-E72D297353CC}">
              <c16:uniqueId val="{00000008-FC21-43B7-8935-C39912D49347}"/>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1.06</c:v>
                </c:pt>
                <c:pt idx="1">
                  <c:v>#N/A</c:v>
                </c:pt>
                <c:pt idx="2">
                  <c:v>1.07</c:v>
                </c:pt>
                <c:pt idx="3">
                  <c:v>#N/A</c:v>
                </c:pt>
                <c:pt idx="4">
                  <c:v>1.08</c:v>
                </c:pt>
                <c:pt idx="5">
                  <c:v>#N/A</c:v>
                </c:pt>
                <c:pt idx="6">
                  <c:v>1.1100000000000001</c:v>
                </c:pt>
                <c:pt idx="7">
                  <c:v>#N/A</c:v>
                </c:pt>
                <c:pt idx="8">
                  <c:v>1.1100000000000001</c:v>
                </c:pt>
                <c:pt idx="9">
                  <c:v>#N/A</c:v>
                </c:pt>
              </c:numCache>
            </c:numRef>
          </c:val>
          <c:extLst>
            <c:ext xmlns:c16="http://schemas.microsoft.com/office/drawing/2014/chart" uri="{C3380CC4-5D6E-409C-BE32-E72D297353CC}">
              <c16:uniqueId val="{00000009-FC21-43B7-8935-C39912D493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2780</c:v>
                </c:pt>
                <c:pt idx="5">
                  <c:v>2702</c:v>
                </c:pt>
                <c:pt idx="8">
                  <c:v>2590</c:v>
                </c:pt>
                <c:pt idx="11">
                  <c:v>2523</c:v>
                </c:pt>
                <c:pt idx="14">
                  <c:v>2406</c:v>
                </c:pt>
              </c:numCache>
            </c:numRef>
          </c:val>
          <c:extLst>
            <c:ext xmlns:c16="http://schemas.microsoft.com/office/drawing/2014/chart" uri="{C3380CC4-5D6E-409C-BE32-E72D297353CC}">
              <c16:uniqueId val="{00000000-9025-4F28-90E0-B783C1A516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25-4F28-90E0-B783C1A516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63</c:v>
                </c:pt>
                <c:pt idx="3">
                  <c:v>45</c:v>
                </c:pt>
                <c:pt idx="6">
                  <c:v>43</c:v>
                </c:pt>
                <c:pt idx="9">
                  <c:v>40</c:v>
                </c:pt>
                <c:pt idx="12">
                  <c:v>39</c:v>
                </c:pt>
              </c:numCache>
            </c:numRef>
          </c:val>
          <c:extLst>
            <c:ext xmlns:c16="http://schemas.microsoft.com/office/drawing/2014/chart" uri="{C3380CC4-5D6E-409C-BE32-E72D297353CC}">
              <c16:uniqueId val="{00000002-9025-4F28-90E0-B783C1A516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120</c:v>
                </c:pt>
                <c:pt idx="3">
                  <c:v>67</c:v>
                </c:pt>
                <c:pt idx="6">
                  <c:v>63</c:v>
                </c:pt>
                <c:pt idx="9">
                  <c:v>98</c:v>
                </c:pt>
                <c:pt idx="12">
                  <c:v>94</c:v>
                </c:pt>
              </c:numCache>
            </c:numRef>
          </c:val>
          <c:extLst>
            <c:ext xmlns:c16="http://schemas.microsoft.com/office/drawing/2014/chart" uri="{C3380CC4-5D6E-409C-BE32-E72D297353CC}">
              <c16:uniqueId val="{00000003-9025-4F28-90E0-B783C1A516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674</c:v>
                </c:pt>
                <c:pt idx="3">
                  <c:v>717</c:v>
                </c:pt>
                <c:pt idx="6">
                  <c:v>758</c:v>
                </c:pt>
                <c:pt idx="9">
                  <c:v>770</c:v>
                </c:pt>
                <c:pt idx="12">
                  <c:v>810</c:v>
                </c:pt>
              </c:numCache>
            </c:numRef>
          </c:val>
          <c:extLst>
            <c:ext xmlns:c16="http://schemas.microsoft.com/office/drawing/2014/chart" uri="{C3380CC4-5D6E-409C-BE32-E72D297353CC}">
              <c16:uniqueId val="{00000004-9025-4F28-90E0-B783C1A516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25-4F28-90E0-B783C1A516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25-4F28-90E0-B783C1A516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3141</c:v>
                </c:pt>
                <c:pt idx="3">
                  <c:v>2992</c:v>
                </c:pt>
                <c:pt idx="6">
                  <c:v>2895</c:v>
                </c:pt>
                <c:pt idx="9">
                  <c:v>2601</c:v>
                </c:pt>
                <c:pt idx="12">
                  <c:v>2391</c:v>
                </c:pt>
              </c:numCache>
            </c:numRef>
          </c:val>
          <c:extLst>
            <c:ext xmlns:c16="http://schemas.microsoft.com/office/drawing/2014/chart" uri="{C3380CC4-5D6E-409C-BE32-E72D297353CC}">
              <c16:uniqueId val="{00000007-9025-4F28-90E0-B783C1A516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1218</c:v>
                </c:pt>
                <c:pt idx="2">
                  <c:v>#N/A</c:v>
                </c:pt>
                <c:pt idx="3">
                  <c:v>#N/A</c:v>
                </c:pt>
                <c:pt idx="4">
                  <c:v>1119</c:v>
                </c:pt>
                <c:pt idx="5">
                  <c:v>#N/A</c:v>
                </c:pt>
                <c:pt idx="6">
                  <c:v>#N/A</c:v>
                </c:pt>
                <c:pt idx="7">
                  <c:v>1169</c:v>
                </c:pt>
                <c:pt idx="8">
                  <c:v>#N/A</c:v>
                </c:pt>
                <c:pt idx="9">
                  <c:v>#N/A</c:v>
                </c:pt>
                <c:pt idx="10">
                  <c:v>986</c:v>
                </c:pt>
                <c:pt idx="11">
                  <c:v>#N/A</c:v>
                </c:pt>
                <c:pt idx="12">
                  <c:v>#N/A</c:v>
                </c:pt>
                <c:pt idx="13">
                  <c:v>928</c:v>
                </c:pt>
                <c:pt idx="14">
                  <c:v>#N/A</c:v>
                </c:pt>
              </c:numCache>
            </c:numRef>
          </c:val>
          <c:smooth val="0"/>
          <c:extLst>
            <c:ext xmlns:c16="http://schemas.microsoft.com/office/drawing/2014/chart" uri="{C3380CC4-5D6E-409C-BE32-E72D297353CC}">
              <c16:uniqueId val="{00000008-9025-4F28-90E0-B783C1A516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24588</c:v>
                </c:pt>
                <c:pt idx="5">
                  <c:v>24575</c:v>
                </c:pt>
                <c:pt idx="8">
                  <c:v>24440</c:v>
                </c:pt>
                <c:pt idx="11">
                  <c:v>24079</c:v>
                </c:pt>
                <c:pt idx="14">
                  <c:v>27833</c:v>
                </c:pt>
              </c:numCache>
            </c:numRef>
          </c:val>
          <c:extLst>
            <c:ext xmlns:c16="http://schemas.microsoft.com/office/drawing/2014/chart" uri="{C3380CC4-5D6E-409C-BE32-E72D297353CC}">
              <c16:uniqueId val="{00000000-AD79-4722-A03A-1FF699BF00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406</c:v>
                </c:pt>
                <c:pt idx="5">
                  <c:v>322</c:v>
                </c:pt>
                <c:pt idx="8">
                  <c:v>246</c:v>
                </c:pt>
                <c:pt idx="11">
                  <c:v>188</c:v>
                </c:pt>
                <c:pt idx="14">
                  <c:v>120</c:v>
                </c:pt>
              </c:numCache>
            </c:numRef>
          </c:val>
          <c:extLst>
            <c:ext xmlns:c16="http://schemas.microsoft.com/office/drawing/2014/chart" uri="{C3380CC4-5D6E-409C-BE32-E72D297353CC}">
              <c16:uniqueId val="{00000001-AD79-4722-A03A-1FF699BF00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7696</c:v>
                </c:pt>
                <c:pt idx="5">
                  <c:v>7716</c:v>
                </c:pt>
                <c:pt idx="8">
                  <c:v>8104</c:v>
                </c:pt>
                <c:pt idx="11">
                  <c:v>8089</c:v>
                </c:pt>
                <c:pt idx="14">
                  <c:v>7686</c:v>
                </c:pt>
              </c:numCache>
            </c:numRef>
          </c:val>
          <c:extLst>
            <c:ext xmlns:c16="http://schemas.microsoft.com/office/drawing/2014/chart" uri="{C3380CC4-5D6E-409C-BE32-E72D297353CC}">
              <c16:uniqueId val="{00000002-AD79-4722-A03A-1FF699BF00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79-4722-A03A-1FF699BF00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79-4722-A03A-1FF699BF00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105</c:v>
                </c:pt>
                <c:pt idx="3">
                  <c:v>0</c:v>
                </c:pt>
                <c:pt idx="6">
                  <c:v>0</c:v>
                </c:pt>
                <c:pt idx="9">
                  <c:v>0</c:v>
                </c:pt>
                <c:pt idx="12">
                  <c:v>0</c:v>
                </c:pt>
              </c:numCache>
            </c:numRef>
          </c:val>
          <c:extLst>
            <c:ext xmlns:c16="http://schemas.microsoft.com/office/drawing/2014/chart" uri="{C3380CC4-5D6E-409C-BE32-E72D297353CC}">
              <c16:uniqueId val="{00000005-AD79-4722-A03A-1FF699BF00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4671</c:v>
                </c:pt>
                <c:pt idx="3">
                  <c:v>4369</c:v>
                </c:pt>
                <c:pt idx="6">
                  <c:v>4349</c:v>
                </c:pt>
                <c:pt idx="9">
                  <c:v>4370</c:v>
                </c:pt>
                <c:pt idx="12">
                  <c:v>3914</c:v>
                </c:pt>
              </c:numCache>
            </c:numRef>
          </c:val>
          <c:extLst>
            <c:ext xmlns:c16="http://schemas.microsoft.com/office/drawing/2014/chart" uri="{C3380CC4-5D6E-409C-BE32-E72D297353CC}">
              <c16:uniqueId val="{00000006-AD79-4722-A03A-1FF699BF00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486</c:v>
                </c:pt>
                <c:pt idx="3">
                  <c:v>435</c:v>
                </c:pt>
                <c:pt idx="6">
                  <c:v>380</c:v>
                </c:pt>
                <c:pt idx="9">
                  <c:v>293</c:v>
                </c:pt>
                <c:pt idx="12">
                  <c:v>269</c:v>
                </c:pt>
              </c:numCache>
            </c:numRef>
          </c:val>
          <c:extLst>
            <c:ext xmlns:c16="http://schemas.microsoft.com/office/drawing/2014/chart" uri="{C3380CC4-5D6E-409C-BE32-E72D297353CC}">
              <c16:uniqueId val="{00000007-AD79-4722-A03A-1FF699BF00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7931</c:v>
                </c:pt>
                <c:pt idx="3">
                  <c:v>7846</c:v>
                </c:pt>
                <c:pt idx="6">
                  <c:v>7797</c:v>
                </c:pt>
                <c:pt idx="9">
                  <c:v>8304</c:v>
                </c:pt>
                <c:pt idx="12">
                  <c:v>8368</c:v>
                </c:pt>
              </c:numCache>
            </c:numRef>
          </c:val>
          <c:extLst>
            <c:ext xmlns:c16="http://schemas.microsoft.com/office/drawing/2014/chart" uri="{C3380CC4-5D6E-409C-BE32-E72D297353CC}">
              <c16:uniqueId val="{00000008-AD79-4722-A03A-1FF699BF00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347</c:v>
                </c:pt>
                <c:pt idx="3">
                  <c:v>308</c:v>
                </c:pt>
                <c:pt idx="6">
                  <c:v>271</c:v>
                </c:pt>
                <c:pt idx="9">
                  <c:v>235</c:v>
                </c:pt>
                <c:pt idx="12">
                  <c:v>200</c:v>
                </c:pt>
              </c:numCache>
            </c:numRef>
          </c:val>
          <c:extLst>
            <c:ext xmlns:c16="http://schemas.microsoft.com/office/drawing/2014/chart" uri="{C3380CC4-5D6E-409C-BE32-E72D297353CC}">
              <c16:uniqueId val="{00000009-AD79-4722-A03A-1FF699BF00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24834</c:v>
                </c:pt>
                <c:pt idx="3">
                  <c:v>24621</c:v>
                </c:pt>
                <c:pt idx="6">
                  <c:v>23995</c:v>
                </c:pt>
                <c:pt idx="9">
                  <c:v>24059</c:v>
                </c:pt>
                <c:pt idx="12">
                  <c:v>27388</c:v>
                </c:pt>
              </c:numCache>
            </c:numRef>
          </c:val>
          <c:extLst>
            <c:ext xmlns:c16="http://schemas.microsoft.com/office/drawing/2014/chart" uri="{C3380CC4-5D6E-409C-BE32-E72D297353CC}">
              <c16:uniqueId val="{0000000A-AD79-4722-A03A-1FF699BF00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5686</c:v>
                </c:pt>
                <c:pt idx="2">
                  <c:v>#N/A</c:v>
                </c:pt>
                <c:pt idx="3">
                  <c:v>#N/A</c:v>
                </c:pt>
                <c:pt idx="4">
                  <c:v>4965</c:v>
                </c:pt>
                <c:pt idx="5">
                  <c:v>#N/A</c:v>
                </c:pt>
                <c:pt idx="6">
                  <c:v>#N/A</c:v>
                </c:pt>
                <c:pt idx="7">
                  <c:v>4002</c:v>
                </c:pt>
                <c:pt idx="8">
                  <c:v>#N/A</c:v>
                </c:pt>
                <c:pt idx="9">
                  <c:v>#N/A</c:v>
                </c:pt>
                <c:pt idx="10">
                  <c:v>4905</c:v>
                </c:pt>
                <c:pt idx="11">
                  <c:v>#N/A</c:v>
                </c:pt>
                <c:pt idx="12">
                  <c:v>#N/A</c:v>
                </c:pt>
                <c:pt idx="13">
                  <c:v>4499</c:v>
                </c:pt>
                <c:pt idx="14">
                  <c:v>#N/A</c:v>
                </c:pt>
              </c:numCache>
            </c:numRef>
          </c:val>
          <c:smooth val="0"/>
          <c:extLst>
            <c:ext xmlns:c16="http://schemas.microsoft.com/office/drawing/2014/chart" uri="{C3380CC4-5D6E-409C-BE32-E72D297353CC}">
              <c16:uniqueId val="{0000000B-AD79-4722-A03A-1FF699BF00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3022</c:v>
                </c:pt>
                <c:pt idx="1">
                  <c:v>3023</c:v>
                </c:pt>
                <c:pt idx="2">
                  <c:v>2523</c:v>
                </c:pt>
              </c:numCache>
            </c:numRef>
          </c:val>
          <c:extLst>
            <c:ext xmlns:c16="http://schemas.microsoft.com/office/drawing/2014/chart" uri="{C3380CC4-5D6E-409C-BE32-E72D297353CC}">
              <c16:uniqueId val="{00000000-43A2-4592-8464-C047D2654E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1050</c:v>
                </c:pt>
                <c:pt idx="1">
                  <c:v>1051</c:v>
                </c:pt>
                <c:pt idx="2">
                  <c:v>1051</c:v>
                </c:pt>
              </c:numCache>
            </c:numRef>
          </c:val>
          <c:extLst>
            <c:ext xmlns:c16="http://schemas.microsoft.com/office/drawing/2014/chart" uri="{C3380CC4-5D6E-409C-BE32-E72D297353CC}">
              <c16:uniqueId val="{00000001-43A2-4592-8464-C047D2654E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4015</c:v>
                </c:pt>
                <c:pt idx="1">
                  <c:v>4055</c:v>
                </c:pt>
                <c:pt idx="2">
                  <c:v>4135</c:v>
                </c:pt>
              </c:numCache>
            </c:numRef>
          </c:val>
          <c:extLst>
            <c:ext xmlns:c16="http://schemas.microsoft.com/office/drawing/2014/chart" uri="{C3380CC4-5D6E-409C-BE32-E72D297353CC}">
              <c16:uniqueId val="{00000002-43A2-4592-8464-C047D2654E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{E038918B-EC81-4DBA-966B-4B45AB5D1733}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340-48AC-9501-17D0723BE5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{52C1A0E3-62AD-4A65-91D8-8BB858D040BD}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40-48AC-9501-17D0723BE5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{14D520FF-DBE1-43F2-9932-9E0B038C90E9}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40-48AC-9501-17D0723BE5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{4AD61681-04B0-444D-98B5-AD10A011800F}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40-48AC-9501-17D0723BE5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{F471D1DC-CAED-45B3-B358-D47DC5FCA67A}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40-48AC-9501-17D0723BE5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{6F3815E4-A464-44EE-9E98-B871CF40B123}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340-48AC-9501-17D0723BE57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{15DDD179-2E3E-446B-9740-FC8C5F696CF4}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340-48AC-9501-17D0723BE57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{96BE4AA3-16BB-4D20-868E-FEC7EDEE338F}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340-48AC-9501-17D0723BE57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{98617B5A-4540-4845-AF9F-F32035A7E335}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340-48AC-9501-17D0723BE5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65.5</c:v>
                </c:pt>
                <c:pt idx="24">
                  <c:v>66.400000000000006</c:v>
                </c:pt>
                <c:pt idx="32">
                  <c:v>66.8</c:v>
                </c:pt>
              </c:numCache>
            </c:numRef>
          </c:xVal>
          <c:yVal>
            <c:numRef>
              <c:f>公会計指標分析・財政指標組合せ分析表!$BP$51:$DC$51</c:f>
              <c:numCache>
                <c:formatCode>#,##0.0;"▲ "#,##0.0</c:formatCode>
                <c:ptCount val="40"/>
                <c:pt idx="16">
                  <c:v>31.4</c:v>
                </c:pt>
                <c:pt idx="24">
                  <c:v>39.5</c:v>
                </c:pt>
                <c:pt idx="32">
                  <c:v>36.5</c:v>
                </c:pt>
              </c:numCache>
            </c:numRef>
          </c:yVal>
          <c:smooth val="0"/>
          <c:extLst>
            <c:ext xmlns:c16="http://schemas.microsoft.com/office/drawing/2014/chart" uri="{C3380CC4-5D6E-409C-BE32-E72D297353CC}">
              <c16:uniqueId val="{00000009-8340-48AC-9501-17D0723BE5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{F2E0DE85-27AB-42CE-9D3D-92E6CA519F6A}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340-48AC-9501-17D0723BE5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{B98B35F8-7182-4BB6-833C-DB4AA01D97C7}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40-48AC-9501-17D0723BE5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{571B0F62-C152-4AA4-AC4D-4DA1B1B9333F}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40-48AC-9501-17D0723BE5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{C361E7D5-B972-40D8-9C85-7EC15E1FD5FB}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40-48AC-9501-17D0723BE5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{AEF05880-2201-4C3C-8342-E198C727FC47}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40-48AC-9501-17D0723BE5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{21D0AAE1-F70B-47EF-AEE6-685DCEDEE12F}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340-48AC-9501-17D0723BE57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{B69DD47E-0F0E-46A9-A367-B286676CF1AE}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340-48AC-9501-17D0723BE57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{0F22A4D6-BBD7-46FC-9499-1DA370250A92}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340-48AC-9501-17D0723BE57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{654244DA-009E-42EE-B17F-AE7F0B462F36}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340-48AC-9501-17D0723BE5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8340-48AC-9501-17D0723BE57A}"/>
            </c:ext>
          </c:extLst>
        </c:ser>
        <c:dLbls>
          <c:showLegendKey val="0"/>
          <c:showVal val="1"/>
          <c:showCatName val="0"/>
          <c:showSerName val="0"/>
          <c:showPercent val="0"/>
          <c:showBubbleSize val="0"/>
        </c:dLbls>
        <c:axId val="46179840"/>
        <c:axId val="46181760"/>
      </c:scatterChart>
      <c:valAx>
        <c:axId val="46179840"/>
        <c:scaling>
          <c:orientation val="minMax"/>
          <c:max val="67.59999999999999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{40B7355C-C254-4C7C-B264-68914C6D7620}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7BB-480C-8AE5-063BF51C06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{0AEFF04F-2AED-4322-ACC1-FA8DE60B3284}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BB-480C-8AE5-063BF51C06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{D9514692-27EB-45D6-AFC1-835DB58CC4DB}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BB-480C-8AE5-063BF51C06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{E9B928C5-191C-47BA-8390-661E699339A6}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BB-480C-8AE5-063BF51C06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{55DEBBAF-D9C5-422F-8E1F-2A2C3E6E49FB}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BB-480C-8AE5-063BF51C06A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{B9AC8A54-3912-4542-9449-B5845AD2A02C}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7BB-480C-8AE5-063BF51C06A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{405ABF38-0AFB-4652-BDB6-8BBA4BABE74F}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7BB-480C-8AE5-063BF51C06A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{CED3E103-B954-4FAC-AFD9-BA6D6D516D19}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7BB-480C-8AE5-063BF51C06A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{133151A6-48DC-4A0C-9A35-4FFD94484171}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7BB-480C-8AE5-063BF51C06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10</c:v>
                </c:pt>
                <c:pt idx="16">
                  <c:v>9</c:v>
                </c:pt>
                <c:pt idx="24">
                  <c:v>8.5</c:v>
                </c:pt>
                <c:pt idx="32">
                  <c:v>8.1999999999999993</c:v>
                </c:pt>
              </c:numCache>
            </c:numRef>
          </c:xVal>
          <c:yVal>
            <c:numRef>
              <c:f>公会計指標分析・財政指標組合せ分析表!$BP$73:$DC$73</c:f>
              <c:numCache>
                <c:formatCode>#,##0.0;"▲ "#,##0.0</c:formatCode>
                <c:ptCount val="40"/>
                <c:pt idx="0">
                  <c:v>44</c:v>
                </c:pt>
                <c:pt idx="8">
                  <c:v>38</c:v>
                </c:pt>
                <c:pt idx="16">
                  <c:v>31.4</c:v>
                </c:pt>
                <c:pt idx="24">
                  <c:v>39.5</c:v>
                </c:pt>
                <c:pt idx="32">
                  <c:v>36.5</c:v>
                </c:pt>
              </c:numCache>
            </c:numRef>
          </c:yVal>
          <c:smooth val="0"/>
          <c:extLst>
            <c:ext xmlns:c16="http://schemas.microsoft.com/office/drawing/2014/chart" uri="{C3380CC4-5D6E-409C-BE32-E72D297353CC}">
              <c16:uniqueId val="{00000009-07BB-480C-8AE5-063BF51C06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{40E862B8-B4AE-4781-86C6-383A2779AA08}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7BB-480C-8AE5-063BF51C06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{1CBB623E-FF81-41E8-962F-D83B4A685491}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BB-480C-8AE5-063BF51C06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{ADC8B42E-B721-4B06-8059-02CFE3672B9F}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BB-480C-8AE5-063BF51C06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{87600494-2307-4B48-A2C3-8C2CC1E310D2}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BB-480C-8AE5-063BF51C06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{0BF55BF1-A98E-45E8-B8A9-06E88386AD5F}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BB-480C-8AE5-063BF51C06A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{901A63E2-234E-4868-A42E-960E039EAA27}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7BB-480C-8AE5-063BF51C06A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{D818B256-2C68-49C1-87F1-1A143E30B33E}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7BB-480C-8AE5-063BF51C06A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{88390AFF-775F-4B9E-B666-E76A55DC5433}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7BB-480C-8AE5-063BF51C06A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{725E4B80-74DF-4381-8AE5-6A02A3867ABA}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7BB-480C-8AE5-063BF51C06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07BB-480C-8AE5-063BF51C06A8}"/>
            </c:ext>
          </c:extLst>
        </c:ser>
        <c:dLbls>
          <c:showLegendKey val="0"/>
          <c:showVal val="1"/>
          <c:showCatName val="0"/>
          <c:showSerName val="0"/>
          <c:showPercent val="0"/>
          <c:showBubbleSize val="0"/>
        </c:dLbls>
        <c:axId val="84219776"/>
        <c:axId val="84234240"/>
      </c:scatterChart>
      <c:valAx>
        <c:axId val="84219776"/>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公債費負担適正化計画に沿って市債発行の抑制を図ってきたことや、借入利率の高い地方債の償還が終了したことによる元利償還金の減少、過疎対策事業債などの財政措置の高い地方債を優先的に発行してきたことにより、実質公債費比率は年々改善している。しかし、近年の学校施設耐震化・改築事業に伴う市債発行額の増に加え、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a:t>
          </a:r>
          <a:r>
            <a:rPr kumimoji="1" lang="en-US" altLang="ja-JP" sz="1200">
              <a:solidFill>
                <a:sysClr val="windowText" lastClr="000000"/>
              </a:solidFill>
              <a:latin typeface="ＭＳ ゴシック" pitchFamily="49" charset="-128"/>
              <a:ea typeface="ＭＳ ゴシック" pitchFamily="49" charset="-128"/>
            </a:rPr>
            <a:t>7</a:t>
          </a:r>
          <a:r>
            <a:rPr kumimoji="1" lang="ja-JP" altLang="en-US" sz="1200">
              <a:solidFill>
                <a:sysClr val="windowText" lastClr="000000"/>
              </a:solidFill>
              <a:latin typeface="ＭＳ ゴシック" pitchFamily="49" charset="-128"/>
              <a:ea typeface="ＭＳ ゴシック" pitchFamily="49" charset="-128"/>
            </a:rPr>
            <a:t>月豪雨災害に伴い、復旧事業などへ多額の市債を発行したことや、今後市民文化会館建設などの大型事業に対する市債の発行を予定しており、比率は上昇すると見込んでいる。</a:t>
          </a:r>
          <a:endParaRPr kumimoji="1" lang="en-US" altLang="ja-JP" sz="12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満期一括償還地方債の償還の財源としての積み立ては行っていない。</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将来負担額で大きな割合を占める一般会計等に係る地方債の現在高は、学校耐震化・改築事業、平成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月豪雨災害による災害復旧事業により前年度比</a:t>
          </a:r>
          <a:r>
            <a:rPr kumimoji="1" lang="en-US" altLang="ja-JP" sz="1400">
              <a:solidFill>
                <a:sysClr val="windowText" lastClr="000000"/>
              </a:solidFill>
              <a:latin typeface="ＭＳ ゴシック" pitchFamily="49" charset="-128"/>
              <a:ea typeface="ＭＳ ゴシック" pitchFamily="49" charset="-128"/>
            </a:rPr>
            <a:t>3,329</a:t>
          </a:r>
          <a:r>
            <a:rPr kumimoji="1" lang="ja-JP" altLang="en-US" sz="1400">
              <a:solidFill>
                <a:sysClr val="windowText" lastClr="000000"/>
              </a:solidFill>
              <a:latin typeface="ＭＳ ゴシック" pitchFamily="49" charset="-128"/>
              <a:ea typeface="ＭＳ ゴシック" pitchFamily="49" charset="-128"/>
            </a:rPr>
            <a:t>百万円増となっている。今後も市民文化会館などの大型事業の実施や災害復旧・復興事業による市債発行額の増嵩により上昇を見込んでいる。</a:t>
          </a:r>
        </a:p>
        <a:p>
          <a:r>
            <a:rPr kumimoji="1" lang="ja-JP" altLang="en-US" sz="1400">
              <a:solidFill>
                <a:sysClr val="windowText" lastClr="000000"/>
              </a:solidFill>
              <a:latin typeface="ＭＳ ゴシック" pitchFamily="49" charset="-128"/>
              <a:ea typeface="ＭＳ ゴシック" pitchFamily="49" charset="-128"/>
            </a:rPr>
            <a:t>　公営企業債等繰入見込額は、公共下水道事業及び農業集落排水事業の増により</a:t>
          </a:r>
          <a:r>
            <a:rPr kumimoji="1" lang="en-US" altLang="ja-JP" sz="1400">
              <a:solidFill>
                <a:sysClr val="windowText" lastClr="000000"/>
              </a:solidFill>
              <a:latin typeface="ＭＳ ゴシック" pitchFamily="49" charset="-128"/>
              <a:ea typeface="ＭＳ ゴシック" pitchFamily="49" charset="-128"/>
            </a:rPr>
            <a:t>64</a:t>
          </a:r>
          <a:r>
            <a:rPr kumimoji="1" lang="ja-JP" altLang="en-US" sz="1400">
              <a:solidFill>
                <a:sysClr val="windowText" lastClr="000000"/>
              </a:solidFill>
              <a:latin typeface="ＭＳ ゴシック" pitchFamily="49" charset="-128"/>
              <a:ea typeface="ＭＳ ゴシック" pitchFamily="49" charset="-128"/>
            </a:rPr>
            <a:t>百万円増となっている。</a:t>
          </a:r>
        </a:p>
        <a:p>
          <a:r>
            <a:rPr kumimoji="1" lang="ja-JP" altLang="en-US" sz="1400">
              <a:solidFill>
                <a:sysClr val="windowText" lastClr="000000"/>
              </a:solidFill>
              <a:latin typeface="ＭＳ ゴシック" pitchFamily="49" charset="-128"/>
              <a:ea typeface="ＭＳ ゴシック" pitchFamily="49" charset="-128"/>
            </a:rPr>
            <a:t>　組合等負担等見込額は減少傾向が続いている。</a:t>
          </a:r>
        </a:p>
        <a:p>
          <a:r>
            <a:rPr kumimoji="1" lang="ja-JP" altLang="en-US" sz="1400">
              <a:solidFill>
                <a:sysClr val="windowText" lastClr="000000"/>
              </a:solidFill>
              <a:latin typeface="ＭＳ ゴシック" pitchFamily="49" charset="-128"/>
              <a:ea typeface="ＭＳ ゴシック" pitchFamily="49" charset="-128"/>
            </a:rPr>
            <a:t>　将来負担額は前年度比</a:t>
          </a:r>
          <a:r>
            <a:rPr kumimoji="1" lang="en-US" altLang="ja-JP" sz="1400">
              <a:solidFill>
                <a:sysClr val="windowText" lastClr="000000"/>
              </a:solidFill>
              <a:latin typeface="ＭＳ ゴシック" pitchFamily="49" charset="-128"/>
              <a:ea typeface="ＭＳ ゴシック" pitchFamily="49" charset="-128"/>
            </a:rPr>
            <a:t>2,878</a:t>
          </a:r>
          <a:r>
            <a:rPr kumimoji="1" lang="ja-JP" altLang="en-US" sz="1400">
              <a:solidFill>
                <a:sysClr val="windowText" lastClr="000000"/>
              </a:solidFill>
              <a:latin typeface="ＭＳ ゴシック" pitchFamily="49" charset="-128"/>
              <a:ea typeface="ＭＳ ゴシック" pitchFamily="49" charset="-128"/>
            </a:rPr>
            <a:t>百万円の増となったが、充当可能財源等が基準財政需要額算入見込額の増により前年度比</a:t>
          </a:r>
          <a:r>
            <a:rPr kumimoji="1" lang="en-US" altLang="ja-JP" sz="1400">
              <a:solidFill>
                <a:sysClr val="windowText" lastClr="000000"/>
              </a:solidFill>
              <a:latin typeface="ＭＳ ゴシック" pitchFamily="49" charset="-128"/>
              <a:ea typeface="ＭＳ ゴシック" pitchFamily="49" charset="-128"/>
            </a:rPr>
            <a:t>3,283</a:t>
          </a:r>
          <a:r>
            <a:rPr kumimoji="1" lang="ja-JP" altLang="en-US" sz="1400">
              <a:solidFill>
                <a:sysClr val="windowText" lastClr="000000"/>
              </a:solidFill>
              <a:latin typeface="ＭＳ ゴシック" pitchFamily="49" charset="-128"/>
              <a:ea typeface="ＭＳ ゴシック" pitchFamily="49" charset="-128"/>
            </a:rPr>
            <a:t>百万円増となったことにより、将来負担比率の分子は前年度と比較し減となっている。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愛媛県大洲市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財政調整基金から災害関連事業に充当するため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億円、地域振興基金からふるさと納税寄付者の選択した政策メニューに応じた事業に充当するため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百万円、教育振興基金から中学校屋内運動場改築事業に充当するため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百円、山鳥坂ダム地域振興基金から夜神楽施設整備補助金に充当するため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百万円、地域福祉基金からサロン事業に充当するため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百万円取り崩した一方で、過疎対策事業債ソフト分を原資として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百万円、ふるさと納税により納入された寄付金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百万円、その他、預金利子を基金に積み立てたこと等により、基金全体としては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も、過疎対策事業債ソフト分を原資とした過疎地域自立促進基金の積立については計画的に行っていく予定。また、後年度において合併特例債を原資として合併振興基金を造成して積み立てていく予定であるが、中長期的にみると基金全体としては減少傾向の見込み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公共施設等整備基金：公共施設等の整備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地域福祉基金：地域における高齢者等の福祉及び保健に関する事業推進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農林振興基金：旧大洲市の区域における農業及び農村の活性化</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教育振興基金：教育環境の整備その他の教育の振興</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地域医療対策基金：医療機能の強化、医師の確保等の取組み、その他の地域医療に係る課題を解決することを目的とした事業の実施又は支援</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公共施設等整備基金：預金利子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地域福祉基金：預金利子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百万円を積み立て、サロン事業に充当するため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百万円取り崩したことにより減少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農林振興基金：預金利子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教育振興基金：預金利子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百万円を積み立て、中学校屋内運動場改築事業に充当するため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百円取り崩したことにより減少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地域医療対策基金：預金利子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過疎地域自立促進基金、合併振興基金については、起債を原資として今後積み立てる予定であるが、他の特定目的基金については、大きな積立を行う予定はなく、基金目的に合った事業の財源として計画的に取り崩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月豪雨災害による災害関連経費に充当するため、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取り崩したことにより減少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災害への備えのため、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億円程度を目標に積み立てることにしている。次年度においても取崩を予定しているが、今後財政状況を踏まえながら目標額の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億円までは積み立てを行う。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預金利子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百円を積み立てたことにより増加。</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億円を基金に積み立てを行い、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億円の積み立となっている。平成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年度以降は預金利子のみを積み立てている。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43,400
43,249
432.22
34,683,337
32,216,482
1,988,087
14,640,207
27,387,765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665214" y="4607971"/>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年度数値は</a:t>
          </a:r>
          <a:r>
            <a:rPr kumimoji="1" lang="en-US" altLang="ja-JP" sz="1050">
              <a:latin typeface="ＭＳ Ｐゴシック" panose="020B0600070205080204" pitchFamily="50" charset="-128"/>
              <a:ea typeface="ＭＳ Ｐゴシック" panose="020B0600070205080204" pitchFamily="50" charset="-128"/>
            </a:rPr>
            <a:t>66.8</a:t>
          </a:r>
          <a:r>
            <a:rPr kumimoji="1" lang="ja-JP" altLang="en-US" sz="1050">
              <a:latin typeface="ＭＳ Ｐゴシック" panose="020B0600070205080204" pitchFamily="50" charset="-128"/>
              <a:ea typeface="ＭＳ Ｐゴシック" panose="020B0600070205080204" pitchFamily="50" charset="-128"/>
            </a:rPr>
            <a:t>％と、当市の市有施設は全体的に減価償却が進んでいる。　ただし、前年度比は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％増であ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050">
              <a:latin typeface="ＭＳ Ｐゴシック" panose="020B0600070205080204" pitchFamily="50" charset="-128"/>
              <a:ea typeface="ＭＳ Ｐゴシック" panose="020B0600070205080204" pitchFamily="50" charset="-128"/>
            </a:rPr>
            <a:t>、類似団体平均の</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％増に比べて、償却の進みが緩やかであったことがうかがえるが、平成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月豪雨による償却中の資産の除却が大きかったことが要因である。</a:t>
          </a:r>
          <a:endParaRPr kumimoji="1" lang="en-US" altLang="ja-JP" sz="105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は、多くの償却中の資産の耐用年数の経過が見込まれているが、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施設の維持補修費の増加などに留意しつつ、適正な施設の維持管理に努める。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7935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31900" y="67521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37581"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31900" y="63923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37581"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31900" y="60325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37581"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31900" y="56726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37581"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31900" y="53128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86286"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86286"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55104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60375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46405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60375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46405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60375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50215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3829050" y="598889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105150" y="60122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381250" y="610944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115782</xdr:rowOff>
    </xdr:from>
    <xdr:to>
      <xdr:col>23</xdr:col>
      <xdr:colOff>136525</xdr:colOff>
      <xdr:row>30</xdr:row>
      <xdr:rowOff>45932</xdr:rowOff>
    </xdr:to>
    <xdr:sp macro="" textlink="">
      <xdr:nvSpPr>
        <xdr:cNvPr id="79" name="楕円 78"/>
        <xdr:cNvSpPr/>
      </xdr:nvSpPr>
      <xdr:spPr>
        <a:xfrm>
          <a:off x="450215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138659</xdr:rowOff>
    </xdr:from>
    <xdr:ext cx="405111" cy="259045"/>
    <xdr:sp macro="" textlink="">
      <xdr:nvSpPr>
        <xdr:cNvPr id="80" name="有形固定資産減価償却率該当値テキスト"/>
        <xdr:cNvSpPr txBox="1"/>
      </xdr:nvSpPr>
      <xdr:spPr>
        <a:xfrm>
          <a:off x="4603750" y="5710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81" name="楕円 80"/>
        <xdr:cNvSpPr/>
      </xdr:nvSpPr>
      <xdr:spPr>
        <a:xfrm>
          <a:off x="3829050" y="586655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166582</xdr:rowOff>
    </xdr:from>
    <xdr:to>
      <xdr:col>23</xdr:col>
      <xdr:colOff>85725</xdr:colOff>
      <xdr:row>30</xdr:row>
      <xdr:rowOff>2328</xdr:rowOff>
    </xdr:to>
    <xdr:cxnSp macro="">
      <xdr:nvCxnSpPr>
        <xdr:cNvPr id="82" name="直線コネクタ 81"/>
        <xdr:cNvCxnSpPr/>
      </xdr:nvCxnSpPr>
      <xdr:spPr>
        <a:xfrm flipV="1">
          <a:off x="3879850" y="5910157"/>
          <a:ext cx="6731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139171</xdr:rowOff>
    </xdr:from>
    <xdr:to>
      <xdr:col>15</xdr:col>
      <xdr:colOff>187325</xdr:colOff>
      <xdr:row>30</xdr:row>
      <xdr:rowOff>69321</xdr:rowOff>
    </xdr:to>
    <xdr:sp macro="" textlink="">
      <xdr:nvSpPr>
        <xdr:cNvPr id="83" name="楕円 82"/>
        <xdr:cNvSpPr/>
      </xdr:nvSpPr>
      <xdr:spPr>
        <a:xfrm>
          <a:off x="3105150" y="588274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2328</xdr:rowOff>
    </xdr:from>
    <xdr:to>
      <xdr:col>19</xdr:col>
      <xdr:colOff>136525</xdr:colOff>
      <xdr:row>30</xdr:row>
      <xdr:rowOff>18521</xdr:rowOff>
    </xdr:to>
    <xdr:cxnSp macro="">
      <xdr:nvCxnSpPr>
        <xdr:cNvPr id="84" name="直線コネクタ 83"/>
        <xdr:cNvCxnSpPr/>
      </xdr:nvCxnSpPr>
      <xdr:spPr>
        <a:xfrm flipV="1">
          <a:off x="3155950" y="5917353"/>
          <a:ext cx="7239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5" name="n_1aveValue有形固定資産減価償却率"/>
        <xdr:cNvSpPr txBox="1"/>
      </xdr:nvSpPr>
      <xdr:spPr>
        <a:xfrm>
          <a:off x="3674119"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6" name="n_2aveValue有形固定資産減価償却率"/>
        <xdr:cNvSpPr txBox="1"/>
      </xdr:nvSpPr>
      <xdr:spPr>
        <a:xfrm>
          <a:off x="2962919"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7" name="n_3aveValue有形固定資産減価償却率"/>
        <xdr:cNvSpPr txBox="1"/>
      </xdr:nvSpPr>
      <xdr:spPr>
        <a:xfrm>
          <a:off x="2239019"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69655</xdr:rowOff>
    </xdr:from>
    <xdr:ext cx="405111" cy="259045"/>
    <xdr:sp macro="" textlink="">
      <xdr:nvSpPr>
        <xdr:cNvPr id="88" name="n_1mainValue有形固定資産減価償却率"/>
        <xdr:cNvSpPr txBox="1"/>
      </xdr:nvSpPr>
      <xdr:spPr>
        <a:xfrm>
          <a:off x="3674119"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85848</xdr:rowOff>
    </xdr:from>
    <xdr:ext cx="405111" cy="259045"/>
    <xdr:sp macro="" textlink="">
      <xdr:nvSpPr>
        <xdr:cNvPr id="89" name="n_2mainValue有形固定資産減価償却率"/>
        <xdr:cNvSpPr txBox="1"/>
      </xdr:nvSpPr>
      <xdr:spPr>
        <a:xfrm>
          <a:off x="2962919" y="56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1782693" y="4624642"/>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151390" y="4607971"/>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前年度比</a:t>
          </a:r>
          <a:r>
            <a:rPr kumimoji="1" lang="en-US" altLang="ja-JP" sz="1050" baseline="0">
              <a:latin typeface="ＭＳ Ｐゴシック" panose="020B0600070205080204" pitchFamily="50" charset="-128"/>
              <a:ea typeface="ＭＳ Ｐゴシック" panose="020B0600070205080204" pitchFamily="50" charset="-128"/>
            </a:rPr>
            <a:t>146.9</a:t>
          </a:r>
          <a:r>
            <a:rPr kumimoji="1" lang="ja-JP" altLang="en-US" sz="1050" baseline="0">
              <a:latin typeface="ＭＳ Ｐゴシック" panose="020B0600070205080204" pitchFamily="50" charset="-128"/>
              <a:ea typeface="ＭＳ Ｐゴシック" panose="020B0600070205080204" pitchFamily="50" charset="-128"/>
            </a:rPr>
            <a:t>％上昇している。上昇している要因は、平成</a:t>
          </a:r>
          <a:r>
            <a:rPr kumimoji="1" lang="en-US" altLang="ja-JP" sz="1050" baseline="0">
              <a:latin typeface="ＭＳ Ｐゴシック" panose="020B0600070205080204" pitchFamily="50" charset="-128"/>
              <a:ea typeface="ＭＳ Ｐゴシック" panose="020B0600070205080204" pitchFamily="50" charset="-128"/>
            </a:rPr>
            <a:t>30</a:t>
          </a:r>
          <a:r>
            <a:rPr kumimoji="1" lang="ja-JP" altLang="en-US" sz="1050" baseline="0">
              <a:latin typeface="ＭＳ Ｐゴシック" panose="020B0600070205080204" pitchFamily="50" charset="-128"/>
              <a:ea typeface="ＭＳ Ｐゴシック" panose="020B0600070205080204" pitchFamily="50" charset="-128"/>
            </a:rPr>
            <a:t>年</a:t>
          </a:r>
          <a:r>
            <a:rPr kumimoji="1" lang="en-US" altLang="ja-JP" sz="1050" baseline="0">
              <a:latin typeface="ＭＳ Ｐゴシック" panose="020B0600070205080204" pitchFamily="50" charset="-128"/>
              <a:ea typeface="ＭＳ Ｐゴシック" panose="020B0600070205080204" pitchFamily="50" charset="-128"/>
            </a:rPr>
            <a:t>7</a:t>
          </a:r>
          <a:r>
            <a:rPr kumimoji="1" lang="ja-JP" altLang="en-US" sz="1050" baseline="0">
              <a:latin typeface="ＭＳ Ｐゴシック" panose="020B0600070205080204" pitchFamily="50" charset="-128"/>
              <a:ea typeface="ＭＳ Ｐゴシック" panose="020B0600070205080204" pitchFamily="50" charset="-128"/>
            </a:rPr>
            <a:t>月豪雨の災害復旧事業により市債の発行を行ったため、将来負担額が大幅に増加したためである。</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今後も、災害復旧事業による市債の発行を見込んでいるが、数値の動向に留意しつつ、より一層の自主財源等の確保に努め、健全で安定した財政運営に努める。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0769600" y="680357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41705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0769600" y="649514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31446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0769600" y="6186714"/>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31446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0769600" y="5878286"/>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31446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0769600" y="556985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xdr:cNvSpPr txBox="1"/>
      </xdr:nvSpPr>
      <xdr:spPr>
        <a:xfrm>
          <a:off x="10251851"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0769600" y="526142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251851"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251851"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xdr:cNvCxnSpPr/>
      </xdr:nvCxnSpPr>
      <xdr:spPr>
        <a:xfrm flipV="1">
          <a:off x="14079220"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xdr:cNvSpPr txBox="1"/>
      </xdr:nvSpPr>
      <xdr:spPr>
        <a:xfrm>
          <a:off x="14131925"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xdr:cNvCxnSpPr/>
      </xdr:nvCxnSpPr>
      <xdr:spPr>
        <a:xfrm>
          <a:off x="14001750" y="66325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xdr:cNvSpPr txBox="1"/>
      </xdr:nvSpPr>
      <xdr:spPr>
        <a:xfrm>
          <a:off x="14131925"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xdr:cNvCxnSpPr/>
      </xdr:nvCxnSpPr>
      <xdr:spPr>
        <a:xfrm>
          <a:off x="14001750" y="528219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5" name="債務償還比率平均値テキスト"/>
        <xdr:cNvSpPr txBox="1"/>
      </xdr:nvSpPr>
      <xdr:spPr>
        <a:xfrm>
          <a:off x="14131925"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xdr:cNvSpPr/>
      </xdr:nvSpPr>
      <xdr:spPr>
        <a:xfrm>
          <a:off x="14039850" y="60400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xdr:cNvSpPr/>
      </xdr:nvSpPr>
      <xdr:spPr>
        <a:xfrm>
          <a:off x="13357225"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86723</xdr:rowOff>
    </xdr:from>
    <xdr:to>
      <xdr:col>76</xdr:col>
      <xdr:colOff>73025</xdr:colOff>
      <xdr:row>31</xdr:row>
      <xdr:rowOff>16873</xdr:rowOff>
    </xdr:to>
    <xdr:sp macro="" textlink="">
      <xdr:nvSpPr>
        <xdr:cNvPr id="133" name="楕円 132"/>
        <xdr:cNvSpPr/>
      </xdr:nvSpPr>
      <xdr:spPr>
        <a:xfrm>
          <a:off x="14039850" y="60017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109600</xdr:rowOff>
    </xdr:from>
    <xdr:ext cx="469744" cy="259045"/>
    <xdr:sp macro="" textlink="">
      <xdr:nvSpPr>
        <xdr:cNvPr id="134" name="債務償還比率該当値テキスト"/>
        <xdr:cNvSpPr txBox="1"/>
      </xdr:nvSpPr>
      <xdr:spPr>
        <a:xfrm>
          <a:off x="14131925" y="585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66300</xdr:rowOff>
    </xdr:from>
    <xdr:to>
      <xdr:col>72</xdr:col>
      <xdr:colOff>123825</xdr:colOff>
      <xdr:row>31</xdr:row>
      <xdr:rowOff>167900</xdr:rowOff>
    </xdr:to>
    <xdr:sp macro="" textlink="">
      <xdr:nvSpPr>
        <xdr:cNvPr id="135" name="楕円 134"/>
        <xdr:cNvSpPr/>
      </xdr:nvSpPr>
      <xdr:spPr>
        <a:xfrm>
          <a:off x="13357225" y="61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137523</xdr:rowOff>
    </xdr:from>
    <xdr:to>
      <xdr:col>76</xdr:col>
      <xdr:colOff>22225</xdr:colOff>
      <xdr:row>31</xdr:row>
      <xdr:rowOff>117100</xdr:rowOff>
    </xdr:to>
    <xdr:cxnSp macro="">
      <xdr:nvCxnSpPr>
        <xdr:cNvPr id="136" name="直線コネクタ 135"/>
        <xdr:cNvCxnSpPr/>
      </xdr:nvCxnSpPr>
      <xdr:spPr>
        <a:xfrm flipV="1">
          <a:off x="13408025" y="6052548"/>
          <a:ext cx="673100" cy="15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37" name="n_1aveValue債務償還比率"/>
        <xdr:cNvSpPr txBox="1"/>
      </xdr:nvSpPr>
      <xdr:spPr>
        <a:xfrm>
          <a:off x="1316997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159027</xdr:rowOff>
    </xdr:from>
    <xdr:ext cx="469744" cy="259045"/>
    <xdr:sp macro="" textlink="">
      <xdr:nvSpPr>
        <xdr:cNvPr id="138" name="n_1mainValue債務償還比率"/>
        <xdr:cNvSpPr txBox="1"/>
      </xdr:nvSpPr>
      <xdr:spPr>
        <a:xfrm>
          <a:off x="13169977" y="624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43,400
43,249
432.22
34,683,337
32,216,482
1,988,087
14,640,207
27,387,765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040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8529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4062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4450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327525" y="719872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4450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327525" y="57046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4450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3561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565525" y="62661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714625"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87325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110308</xdr:rowOff>
    </xdr:from>
    <xdr:to>
      <xdr:col>24</xdr:col>
      <xdr:colOff>114300</xdr:colOff>
      <xdr:row>36</xdr:row>
      <xdr:rowOff>40458</xdr:rowOff>
    </xdr:to>
    <xdr:sp macro="" textlink="">
      <xdr:nvSpPr>
        <xdr:cNvPr id="72" name="楕円 71"/>
        <xdr:cNvSpPr/>
      </xdr:nvSpPr>
      <xdr:spPr>
        <a:xfrm>
          <a:off x="43561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133185</xdr:rowOff>
    </xdr:from>
    <xdr:ext cx="405111" cy="259045"/>
    <xdr:sp macro="" textlink="">
      <xdr:nvSpPr>
        <xdr:cNvPr id="73" name="【道路】&#10;有形固定資産減価償却率該当値テキスト"/>
        <xdr:cNvSpPr txBox="1"/>
      </xdr:nvSpPr>
      <xdr:spPr>
        <a:xfrm>
          <a:off x="4445000" y="59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116840</xdr:rowOff>
    </xdr:from>
    <xdr:to>
      <xdr:col>20</xdr:col>
      <xdr:colOff>38100</xdr:colOff>
      <xdr:row>36</xdr:row>
      <xdr:rowOff>46990</xdr:rowOff>
    </xdr:to>
    <xdr:sp macro="" textlink="">
      <xdr:nvSpPr>
        <xdr:cNvPr id="74" name="楕円 73"/>
        <xdr:cNvSpPr/>
      </xdr:nvSpPr>
      <xdr:spPr>
        <a:xfrm>
          <a:off x="3565525" y="61175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161108</xdr:rowOff>
    </xdr:from>
    <xdr:to>
      <xdr:col>24</xdr:col>
      <xdr:colOff>63500</xdr:colOff>
      <xdr:row>35</xdr:row>
      <xdr:rowOff>167640</xdr:rowOff>
    </xdr:to>
    <xdr:cxnSp macro="">
      <xdr:nvCxnSpPr>
        <xdr:cNvPr id="75" name="直線コネクタ 74"/>
        <xdr:cNvCxnSpPr/>
      </xdr:nvCxnSpPr>
      <xdr:spPr>
        <a:xfrm flipV="1">
          <a:off x="3616325" y="6161858"/>
          <a:ext cx="79057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123372</xdr:rowOff>
    </xdr:from>
    <xdr:to>
      <xdr:col>15</xdr:col>
      <xdr:colOff>101600</xdr:colOff>
      <xdr:row>36</xdr:row>
      <xdr:rowOff>53522</xdr:rowOff>
    </xdr:to>
    <xdr:sp macro="" textlink="">
      <xdr:nvSpPr>
        <xdr:cNvPr id="76" name="楕円 75"/>
        <xdr:cNvSpPr/>
      </xdr:nvSpPr>
      <xdr:spPr>
        <a:xfrm>
          <a:off x="2714625"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167640</xdr:rowOff>
    </xdr:from>
    <xdr:to>
      <xdr:col>19</xdr:col>
      <xdr:colOff>177800</xdr:colOff>
      <xdr:row>36</xdr:row>
      <xdr:rowOff>2722</xdr:rowOff>
    </xdr:to>
    <xdr:cxnSp macro="">
      <xdr:nvCxnSpPr>
        <xdr:cNvPr id="77" name="直線コネクタ 76"/>
        <xdr:cNvCxnSpPr/>
      </xdr:nvCxnSpPr>
      <xdr:spPr>
        <a:xfrm flipV="1">
          <a:off x="2765425" y="6168390"/>
          <a:ext cx="8509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8" name="n_1aveValue【道路】&#10;有形固定資産減価償却率"/>
        <xdr:cNvSpPr txBox="1"/>
      </xdr:nvSpPr>
      <xdr:spPr>
        <a:xfrm>
          <a:off x="341059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9" name="n_2aveValue【道路】&#10;有形固定資産減価償却率"/>
        <xdr:cNvSpPr txBox="1"/>
      </xdr:nvSpPr>
      <xdr:spPr>
        <a:xfrm>
          <a:off x="257239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xdr:cNvSpPr txBox="1"/>
      </xdr:nvSpPr>
      <xdr:spPr>
        <a:xfrm>
          <a:off x="1731019"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63517</xdr:rowOff>
    </xdr:from>
    <xdr:ext cx="405111" cy="259045"/>
    <xdr:sp macro="" textlink="">
      <xdr:nvSpPr>
        <xdr:cNvPr id="81" name="n_1mainValue【道路】&#10;有形固定資産減価償却率"/>
        <xdr:cNvSpPr txBox="1"/>
      </xdr:nvSpPr>
      <xdr:spPr>
        <a:xfrm>
          <a:off x="341059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70049</xdr:rowOff>
    </xdr:from>
    <xdr:ext cx="405111" cy="259045"/>
    <xdr:sp macro="" textlink="">
      <xdr:nvSpPr>
        <xdr:cNvPr id="82" name="n_2mainValue【道路】&#10;有形固定資産減価償却率"/>
        <xdr:cNvSpPr txBox="1"/>
      </xdr:nvSpPr>
      <xdr:spPr>
        <a:xfrm>
          <a:off x="2572394" y="589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57774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57774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577742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5777426"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571330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xdr:cNvCxnSpPr/>
      </xdr:nvCxnSpPr>
      <xdr:spPr>
        <a:xfrm flipV="1">
          <a:off x="9952990"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xdr:cNvSpPr txBox="1"/>
      </xdr:nvSpPr>
      <xdr:spPr>
        <a:xfrm>
          <a:off x="9991725"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xdr:cNvCxnSpPr/>
      </xdr:nvCxnSpPr>
      <xdr:spPr>
        <a:xfrm>
          <a:off x="9874250" y="720149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xdr:cNvSpPr txBox="1"/>
      </xdr:nvSpPr>
      <xdr:spPr>
        <a:xfrm>
          <a:off x="9991725"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xdr:cNvCxnSpPr/>
      </xdr:nvCxnSpPr>
      <xdr:spPr>
        <a:xfrm>
          <a:off x="9874250" y="591738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xdr:cNvSpPr txBox="1"/>
      </xdr:nvSpPr>
      <xdr:spPr>
        <a:xfrm>
          <a:off x="9991725"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xdr:cNvSpPr/>
      </xdr:nvSpPr>
      <xdr:spPr>
        <a:xfrm>
          <a:off x="9912350" y="67302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xdr:cNvSpPr/>
      </xdr:nvSpPr>
      <xdr:spPr>
        <a:xfrm>
          <a:off x="911225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xdr:cNvSpPr/>
      </xdr:nvSpPr>
      <xdr:spPr>
        <a:xfrm>
          <a:off x="8270875" y="67386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xdr:cNvSpPr/>
      </xdr:nvSpPr>
      <xdr:spPr>
        <a:xfrm>
          <a:off x="7419975"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42907</xdr:rowOff>
    </xdr:from>
    <xdr:to>
      <xdr:col>55</xdr:col>
      <xdr:colOff>50800</xdr:colOff>
      <xdr:row>37</xdr:row>
      <xdr:rowOff>144507</xdr:rowOff>
    </xdr:to>
    <xdr:sp macro="" textlink="">
      <xdr:nvSpPr>
        <xdr:cNvPr id="121" name="楕円 120"/>
        <xdr:cNvSpPr/>
      </xdr:nvSpPr>
      <xdr:spPr>
        <a:xfrm>
          <a:off x="9912350" y="638655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65784</xdr:rowOff>
    </xdr:from>
    <xdr:ext cx="534377" cy="259045"/>
    <xdr:sp macro="" textlink="">
      <xdr:nvSpPr>
        <xdr:cNvPr id="122" name="【道路】&#10;一人当たり延長該当値テキスト"/>
        <xdr:cNvSpPr txBox="1"/>
      </xdr:nvSpPr>
      <xdr:spPr>
        <a:xfrm>
          <a:off x="9991725" y="623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58623</xdr:rowOff>
    </xdr:from>
    <xdr:to>
      <xdr:col>50</xdr:col>
      <xdr:colOff>165100</xdr:colOff>
      <xdr:row>37</xdr:row>
      <xdr:rowOff>160223</xdr:rowOff>
    </xdr:to>
    <xdr:sp macro="" textlink="">
      <xdr:nvSpPr>
        <xdr:cNvPr id="123" name="楕円 122"/>
        <xdr:cNvSpPr/>
      </xdr:nvSpPr>
      <xdr:spPr>
        <a:xfrm>
          <a:off x="9112250" y="64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93707</xdr:rowOff>
    </xdr:from>
    <xdr:to>
      <xdr:col>55</xdr:col>
      <xdr:colOff>0</xdr:colOff>
      <xdr:row>37</xdr:row>
      <xdr:rowOff>109423</xdr:rowOff>
    </xdr:to>
    <xdr:cxnSp macro="">
      <xdr:nvCxnSpPr>
        <xdr:cNvPr id="124" name="直線コネクタ 123"/>
        <xdr:cNvCxnSpPr/>
      </xdr:nvCxnSpPr>
      <xdr:spPr>
        <a:xfrm flipV="1">
          <a:off x="9163050" y="6437357"/>
          <a:ext cx="790575"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69367</xdr:rowOff>
    </xdr:from>
    <xdr:to>
      <xdr:col>46</xdr:col>
      <xdr:colOff>38100</xdr:colOff>
      <xdr:row>37</xdr:row>
      <xdr:rowOff>170968</xdr:rowOff>
    </xdr:to>
    <xdr:sp macro="" textlink="">
      <xdr:nvSpPr>
        <xdr:cNvPr id="125" name="楕円 124"/>
        <xdr:cNvSpPr/>
      </xdr:nvSpPr>
      <xdr:spPr>
        <a:xfrm>
          <a:off x="8270875" y="6413017"/>
          <a:ext cx="92075"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109423</xdr:rowOff>
    </xdr:from>
    <xdr:to>
      <xdr:col>50</xdr:col>
      <xdr:colOff>114300</xdr:colOff>
      <xdr:row>37</xdr:row>
      <xdr:rowOff>120167</xdr:rowOff>
    </xdr:to>
    <xdr:cxnSp macro="">
      <xdr:nvCxnSpPr>
        <xdr:cNvPr id="126" name="直線コネクタ 125"/>
        <xdr:cNvCxnSpPr/>
      </xdr:nvCxnSpPr>
      <xdr:spPr>
        <a:xfrm flipV="1">
          <a:off x="8321675" y="6453073"/>
          <a:ext cx="841375"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7" name="n_1aveValue【道路】&#10;一人当たり延長"/>
        <xdr:cNvSpPr txBox="1"/>
      </xdr:nvSpPr>
      <xdr:spPr>
        <a:xfrm>
          <a:off x="8892686"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8" name="n_2aveValue【道路】&#10;一人当たり延長"/>
        <xdr:cNvSpPr txBox="1"/>
      </xdr:nvSpPr>
      <xdr:spPr>
        <a:xfrm>
          <a:off x="80640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9" name="n_3aveValue【道路】&#10;一人当たり延長"/>
        <xdr:cNvSpPr txBox="1"/>
      </xdr:nvSpPr>
      <xdr:spPr>
        <a:xfrm>
          <a:off x="7222636"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5300</xdr:rowOff>
    </xdr:from>
    <xdr:ext cx="534377" cy="259045"/>
    <xdr:sp macro="" textlink="">
      <xdr:nvSpPr>
        <xdr:cNvPr id="130" name="n_1mainValue【道路】&#10;一人当たり延長"/>
        <xdr:cNvSpPr txBox="1"/>
      </xdr:nvSpPr>
      <xdr:spPr>
        <a:xfrm>
          <a:off x="8892686" y="61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16044</xdr:rowOff>
    </xdr:from>
    <xdr:ext cx="534377" cy="259045"/>
    <xdr:sp macro="" textlink="">
      <xdr:nvSpPr>
        <xdr:cNvPr id="131" name="n_2mainValue【道路】&#10;一人当たり延長"/>
        <xdr:cNvSpPr txBox="1"/>
      </xdr:nvSpPr>
      <xdr:spPr>
        <a:xfrm>
          <a:off x="8064011" y="61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040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8529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xdr:cNvCxnSpPr/>
      </xdr:nvCxnSpPr>
      <xdr:spPr>
        <a:xfrm flipV="1">
          <a:off x="44062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4450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327525" y="110756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xdr:cNvSpPr txBox="1"/>
      </xdr:nvSpPr>
      <xdr:spPr>
        <a:xfrm>
          <a:off x="44450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xdr:cNvCxnSpPr/>
      </xdr:nvCxnSpPr>
      <xdr:spPr>
        <a:xfrm>
          <a:off x="4327525" y="9486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xdr:cNvSpPr txBox="1"/>
      </xdr:nvSpPr>
      <xdr:spPr>
        <a:xfrm>
          <a:off x="44450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3561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xdr:cNvSpPr/>
      </xdr:nvSpPr>
      <xdr:spPr>
        <a:xfrm>
          <a:off x="3565525" y="1011210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xdr:cNvSpPr/>
      </xdr:nvSpPr>
      <xdr:spPr>
        <a:xfrm>
          <a:off x="2714625"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xdr:cNvSpPr/>
      </xdr:nvSpPr>
      <xdr:spPr>
        <a:xfrm>
          <a:off x="187325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72" name="楕円 171"/>
        <xdr:cNvSpPr/>
      </xdr:nvSpPr>
      <xdr:spPr>
        <a:xfrm>
          <a:off x="43561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173" name="【橋りょう・トンネル】&#10;有形固定資産減価償却率該当値テキスト"/>
        <xdr:cNvSpPr txBox="1"/>
      </xdr:nvSpPr>
      <xdr:spPr>
        <a:xfrm>
          <a:off x="44450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65133</xdr:rowOff>
    </xdr:from>
    <xdr:to>
      <xdr:col>20</xdr:col>
      <xdr:colOff>38100</xdr:colOff>
      <xdr:row>58</xdr:row>
      <xdr:rowOff>166733</xdr:rowOff>
    </xdr:to>
    <xdr:sp macro="" textlink="">
      <xdr:nvSpPr>
        <xdr:cNvPr id="174" name="楕円 173"/>
        <xdr:cNvSpPr/>
      </xdr:nvSpPr>
      <xdr:spPr>
        <a:xfrm>
          <a:off x="3565525" y="1000923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115933</xdr:rowOff>
    </xdr:to>
    <xdr:cxnSp macro="">
      <xdr:nvCxnSpPr>
        <xdr:cNvPr id="175" name="直線コネクタ 174"/>
        <xdr:cNvCxnSpPr/>
      </xdr:nvCxnSpPr>
      <xdr:spPr>
        <a:xfrm flipV="1">
          <a:off x="3616325" y="10046970"/>
          <a:ext cx="7905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76563</xdr:rowOff>
    </xdr:from>
    <xdr:to>
      <xdr:col>15</xdr:col>
      <xdr:colOff>101600</xdr:colOff>
      <xdr:row>59</xdr:row>
      <xdr:rowOff>6713</xdr:rowOff>
    </xdr:to>
    <xdr:sp macro="" textlink="">
      <xdr:nvSpPr>
        <xdr:cNvPr id="176" name="楕円 175"/>
        <xdr:cNvSpPr/>
      </xdr:nvSpPr>
      <xdr:spPr>
        <a:xfrm>
          <a:off x="2714625"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115933</xdr:rowOff>
    </xdr:from>
    <xdr:to>
      <xdr:col>19</xdr:col>
      <xdr:colOff>177800</xdr:colOff>
      <xdr:row>58</xdr:row>
      <xdr:rowOff>127363</xdr:rowOff>
    </xdr:to>
    <xdr:cxnSp macro="">
      <xdr:nvCxnSpPr>
        <xdr:cNvPr id="177" name="直線コネクタ 176"/>
        <xdr:cNvCxnSpPr/>
      </xdr:nvCxnSpPr>
      <xdr:spPr>
        <a:xfrm flipV="1">
          <a:off x="2765425" y="10060033"/>
          <a:ext cx="850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8" name="n_1aveValue【橋りょう・トンネル】&#10;有形固定資産減価償却率"/>
        <xdr:cNvSpPr txBox="1"/>
      </xdr:nvSpPr>
      <xdr:spPr>
        <a:xfrm>
          <a:off x="341059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9" name="n_2aveValue【橋りょう・トンネル】&#10;有形固定資産減価償却率"/>
        <xdr:cNvSpPr txBox="1"/>
      </xdr:nvSpPr>
      <xdr:spPr>
        <a:xfrm>
          <a:off x="257239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0" name="n_3aveValue【橋りょう・トンネル】&#10;有形固定資産減価償却率"/>
        <xdr:cNvSpPr txBox="1"/>
      </xdr:nvSpPr>
      <xdr:spPr>
        <a:xfrm>
          <a:off x="1731019"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11810</xdr:rowOff>
    </xdr:from>
    <xdr:ext cx="405111" cy="259045"/>
    <xdr:sp macro="" textlink="">
      <xdr:nvSpPr>
        <xdr:cNvPr id="181" name="n_1mainValue【橋りょう・トンネル】&#10;有形固定資産減価償却率"/>
        <xdr:cNvSpPr txBox="1"/>
      </xdr:nvSpPr>
      <xdr:spPr>
        <a:xfrm>
          <a:off x="341059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82" name="n_2mainValue【橋りょう・トンネル】&#10;有形固定資産減価償却率"/>
        <xdr:cNvSpPr txBox="1"/>
      </xdr:nvSpPr>
      <xdr:spPr>
        <a:xfrm>
          <a:off x="257239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04088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xdr:cNvSpPr txBox="1"/>
      </xdr:nvSpPr>
      <xdr:spPr>
        <a:xfrm>
          <a:off x="571330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62315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62315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xdr:cNvCxnSpPr/>
      </xdr:nvCxnSpPr>
      <xdr:spPr>
        <a:xfrm flipV="1">
          <a:off x="9952990"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xdr:cNvSpPr txBox="1"/>
      </xdr:nvSpPr>
      <xdr:spPr>
        <a:xfrm>
          <a:off x="9991725"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xdr:cNvCxnSpPr/>
      </xdr:nvCxnSpPr>
      <xdr:spPr>
        <a:xfrm>
          <a:off x="9874250" y="109717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xdr:cNvSpPr txBox="1"/>
      </xdr:nvSpPr>
      <xdr:spPr>
        <a:xfrm>
          <a:off x="9991725"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xdr:cNvCxnSpPr/>
      </xdr:nvCxnSpPr>
      <xdr:spPr>
        <a:xfrm>
          <a:off x="9874250" y="95118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9" name="【橋りょう・トンネル】&#10;一人当たり有形固定資産（償却資産）額平均値テキスト"/>
        <xdr:cNvSpPr txBox="1"/>
      </xdr:nvSpPr>
      <xdr:spPr>
        <a:xfrm>
          <a:off x="9991725"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xdr:cNvSpPr/>
      </xdr:nvSpPr>
      <xdr:spPr>
        <a:xfrm>
          <a:off x="9912350" y="1058148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xdr:cNvSpPr/>
      </xdr:nvSpPr>
      <xdr:spPr>
        <a:xfrm>
          <a:off x="911225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xdr:cNvSpPr/>
      </xdr:nvSpPr>
      <xdr:spPr>
        <a:xfrm>
          <a:off x="8270875" y="106057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xdr:cNvSpPr/>
      </xdr:nvSpPr>
      <xdr:spPr>
        <a:xfrm>
          <a:off x="7419975"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40461</xdr:rowOff>
    </xdr:from>
    <xdr:to>
      <xdr:col>55</xdr:col>
      <xdr:colOff>50800</xdr:colOff>
      <xdr:row>61</xdr:row>
      <xdr:rowOff>142061</xdr:rowOff>
    </xdr:to>
    <xdr:sp macro="" textlink="">
      <xdr:nvSpPr>
        <xdr:cNvPr id="219" name="楕円 218"/>
        <xdr:cNvSpPr/>
      </xdr:nvSpPr>
      <xdr:spPr>
        <a:xfrm>
          <a:off x="9912350" y="104989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63338</xdr:rowOff>
    </xdr:from>
    <xdr:ext cx="599010" cy="259045"/>
    <xdr:sp macro="" textlink="">
      <xdr:nvSpPr>
        <xdr:cNvPr id="220" name="【橋りょう・トンネル】&#10;一人当たり有形固定資産（償却資産）額該当値テキスト"/>
        <xdr:cNvSpPr txBox="1"/>
      </xdr:nvSpPr>
      <xdr:spPr>
        <a:xfrm>
          <a:off x="9991725" y="1035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45154</xdr:rowOff>
    </xdr:from>
    <xdr:to>
      <xdr:col>50</xdr:col>
      <xdr:colOff>165100</xdr:colOff>
      <xdr:row>61</xdr:row>
      <xdr:rowOff>146754</xdr:rowOff>
    </xdr:to>
    <xdr:sp macro="" textlink="">
      <xdr:nvSpPr>
        <xdr:cNvPr id="221" name="楕円 220"/>
        <xdr:cNvSpPr/>
      </xdr:nvSpPr>
      <xdr:spPr>
        <a:xfrm>
          <a:off x="9112250" y="105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91261</xdr:rowOff>
    </xdr:from>
    <xdr:to>
      <xdr:col>55</xdr:col>
      <xdr:colOff>0</xdr:colOff>
      <xdr:row>61</xdr:row>
      <xdr:rowOff>95954</xdr:rowOff>
    </xdr:to>
    <xdr:cxnSp macro="">
      <xdr:nvCxnSpPr>
        <xdr:cNvPr id="222" name="直線コネクタ 221"/>
        <xdr:cNvCxnSpPr/>
      </xdr:nvCxnSpPr>
      <xdr:spPr>
        <a:xfrm flipV="1">
          <a:off x="9163050" y="10549711"/>
          <a:ext cx="790575" cy="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53936</xdr:rowOff>
    </xdr:from>
    <xdr:to>
      <xdr:col>46</xdr:col>
      <xdr:colOff>38100</xdr:colOff>
      <xdr:row>61</xdr:row>
      <xdr:rowOff>155536</xdr:rowOff>
    </xdr:to>
    <xdr:sp macro="" textlink="">
      <xdr:nvSpPr>
        <xdr:cNvPr id="223" name="楕円 222"/>
        <xdr:cNvSpPr/>
      </xdr:nvSpPr>
      <xdr:spPr>
        <a:xfrm>
          <a:off x="8270875" y="1051238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95954</xdr:rowOff>
    </xdr:from>
    <xdr:to>
      <xdr:col>50</xdr:col>
      <xdr:colOff>114300</xdr:colOff>
      <xdr:row>61</xdr:row>
      <xdr:rowOff>104736</xdr:rowOff>
    </xdr:to>
    <xdr:cxnSp macro="">
      <xdr:nvCxnSpPr>
        <xdr:cNvPr id="224" name="直線コネクタ 223"/>
        <xdr:cNvCxnSpPr/>
      </xdr:nvCxnSpPr>
      <xdr:spPr>
        <a:xfrm flipV="1">
          <a:off x="8321675" y="10554404"/>
          <a:ext cx="841375"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25" name="n_1aveValue【橋りょう・トンネル】&#10;一人当たり有形固定資産（償却資産）額"/>
        <xdr:cNvSpPr txBox="1"/>
      </xdr:nvSpPr>
      <xdr:spPr>
        <a:xfrm>
          <a:off x="88698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26" name="n_2aveValue【橋りょう・トンネル】&#10;一人当たり有形固定資産（償却資産）額"/>
        <xdr:cNvSpPr txBox="1"/>
      </xdr:nvSpPr>
      <xdr:spPr>
        <a:xfrm>
          <a:off x="80316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7" name="n_3aveValue【橋りょう・トンネル】&#10;一人当たり有形固定資産（償却資産）額"/>
        <xdr:cNvSpPr txBox="1"/>
      </xdr:nvSpPr>
      <xdr:spPr>
        <a:xfrm>
          <a:off x="7190320"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163281</xdr:rowOff>
    </xdr:from>
    <xdr:ext cx="599010" cy="259045"/>
    <xdr:sp macro="" textlink="">
      <xdr:nvSpPr>
        <xdr:cNvPr id="228" name="n_1mainValue【橋りょう・トンネル】&#10;一人当たり有形固定資産（償却資産）額"/>
        <xdr:cNvSpPr txBox="1"/>
      </xdr:nvSpPr>
      <xdr:spPr>
        <a:xfrm>
          <a:off x="8869895" y="1027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613</xdr:rowOff>
    </xdr:from>
    <xdr:ext cx="599010" cy="259045"/>
    <xdr:sp macro="" textlink="">
      <xdr:nvSpPr>
        <xdr:cNvPr id="229" name="n_2mainValue【橋りょう・トンネル】&#10;一人当たり有形固定資産（償却資産）額"/>
        <xdr:cNvSpPr txBox="1"/>
      </xdr:nvSpPr>
      <xdr:spPr>
        <a:xfrm>
          <a:off x="8031695" y="1028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852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xdr:cNvCxnSpPr/>
      </xdr:nvCxnSpPr>
      <xdr:spPr>
        <a:xfrm flipV="1">
          <a:off x="44062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xdr:cNvSpPr txBox="1"/>
      </xdr:nvSpPr>
      <xdr:spPr>
        <a:xfrm>
          <a:off x="44450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xdr:cNvCxnSpPr/>
      </xdr:nvCxnSpPr>
      <xdr:spPr>
        <a:xfrm>
          <a:off x="4327525" y="146513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xdr:cNvSpPr txBox="1"/>
      </xdr:nvSpPr>
      <xdr:spPr>
        <a:xfrm>
          <a:off x="44450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xdr:cNvCxnSpPr/>
      </xdr:nvCxnSpPr>
      <xdr:spPr>
        <a:xfrm>
          <a:off x="4327525" y="133369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9" name="【公営住宅】&#10;有形固定資産減価償却率平均値テキスト"/>
        <xdr:cNvSpPr txBox="1"/>
      </xdr:nvSpPr>
      <xdr:spPr>
        <a:xfrm>
          <a:off x="44450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xdr:cNvSpPr/>
      </xdr:nvSpPr>
      <xdr:spPr>
        <a:xfrm>
          <a:off x="43561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xdr:cNvSpPr/>
      </xdr:nvSpPr>
      <xdr:spPr>
        <a:xfrm>
          <a:off x="3565525" y="139490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xdr:cNvSpPr/>
      </xdr:nvSpPr>
      <xdr:spPr>
        <a:xfrm>
          <a:off x="2714625"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xdr:cNvSpPr/>
      </xdr:nvSpPr>
      <xdr:spPr>
        <a:xfrm>
          <a:off x="187325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29211</xdr:rowOff>
    </xdr:from>
    <xdr:to>
      <xdr:col>24</xdr:col>
      <xdr:colOff>114300</xdr:colOff>
      <xdr:row>79</xdr:row>
      <xdr:rowOff>130811</xdr:rowOff>
    </xdr:to>
    <xdr:sp macro="" textlink="">
      <xdr:nvSpPr>
        <xdr:cNvPr id="269" name="楕円 268"/>
        <xdr:cNvSpPr/>
      </xdr:nvSpPr>
      <xdr:spPr>
        <a:xfrm>
          <a:off x="43561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52088</xdr:rowOff>
    </xdr:from>
    <xdr:ext cx="405111" cy="259045"/>
    <xdr:sp macro="" textlink="">
      <xdr:nvSpPr>
        <xdr:cNvPr id="270" name="【公営住宅】&#10;有形固定資産減価償却率該当値テキスト"/>
        <xdr:cNvSpPr txBox="1"/>
      </xdr:nvSpPr>
      <xdr:spPr>
        <a:xfrm>
          <a:off x="4445000"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55880</xdr:rowOff>
    </xdr:from>
    <xdr:to>
      <xdr:col>20</xdr:col>
      <xdr:colOff>38100</xdr:colOff>
      <xdr:row>79</xdr:row>
      <xdr:rowOff>157480</xdr:rowOff>
    </xdr:to>
    <xdr:sp macro="" textlink="">
      <xdr:nvSpPr>
        <xdr:cNvPr id="271" name="楕円 270"/>
        <xdr:cNvSpPr/>
      </xdr:nvSpPr>
      <xdr:spPr>
        <a:xfrm>
          <a:off x="3565525" y="136004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80011</xdr:rowOff>
    </xdr:from>
    <xdr:to>
      <xdr:col>24</xdr:col>
      <xdr:colOff>63500</xdr:colOff>
      <xdr:row>79</xdr:row>
      <xdr:rowOff>106680</xdr:rowOff>
    </xdr:to>
    <xdr:cxnSp macro="">
      <xdr:nvCxnSpPr>
        <xdr:cNvPr id="272" name="直線コネクタ 271"/>
        <xdr:cNvCxnSpPr/>
      </xdr:nvCxnSpPr>
      <xdr:spPr>
        <a:xfrm flipV="1">
          <a:off x="3616325" y="13624561"/>
          <a:ext cx="790575"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86361</xdr:rowOff>
    </xdr:from>
    <xdr:to>
      <xdr:col>15</xdr:col>
      <xdr:colOff>101600</xdr:colOff>
      <xdr:row>80</xdr:row>
      <xdr:rowOff>16511</xdr:rowOff>
    </xdr:to>
    <xdr:sp macro="" textlink="">
      <xdr:nvSpPr>
        <xdr:cNvPr id="273" name="楕円 272"/>
        <xdr:cNvSpPr/>
      </xdr:nvSpPr>
      <xdr:spPr>
        <a:xfrm>
          <a:off x="2714625"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106680</xdr:rowOff>
    </xdr:from>
    <xdr:to>
      <xdr:col>19</xdr:col>
      <xdr:colOff>177800</xdr:colOff>
      <xdr:row>79</xdr:row>
      <xdr:rowOff>137161</xdr:rowOff>
    </xdr:to>
    <xdr:cxnSp macro="">
      <xdr:nvCxnSpPr>
        <xdr:cNvPr id="274" name="直線コネクタ 273"/>
        <xdr:cNvCxnSpPr/>
      </xdr:nvCxnSpPr>
      <xdr:spPr>
        <a:xfrm flipV="1">
          <a:off x="2765425" y="13651230"/>
          <a:ext cx="8509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75" name="n_1aveValue【公営住宅】&#10;有形固定資産減価償却率"/>
        <xdr:cNvSpPr txBox="1"/>
      </xdr:nvSpPr>
      <xdr:spPr>
        <a:xfrm>
          <a:off x="341059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6" name="n_2aveValue【公営住宅】&#10;有形固定資産減価償却率"/>
        <xdr:cNvSpPr txBox="1"/>
      </xdr:nvSpPr>
      <xdr:spPr>
        <a:xfrm>
          <a:off x="257239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aveValue【公営住宅】&#10;有形固定資産減価償却率"/>
        <xdr:cNvSpPr txBox="1"/>
      </xdr:nvSpPr>
      <xdr:spPr>
        <a:xfrm>
          <a:off x="1731019"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2557</xdr:rowOff>
    </xdr:from>
    <xdr:ext cx="405111" cy="259045"/>
    <xdr:sp macro="" textlink="">
      <xdr:nvSpPr>
        <xdr:cNvPr id="278" name="n_1mainValue【公営住宅】&#10;有形固定資産減価償却率"/>
        <xdr:cNvSpPr txBox="1"/>
      </xdr:nvSpPr>
      <xdr:spPr>
        <a:xfrm>
          <a:off x="341059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33038</xdr:rowOff>
    </xdr:from>
    <xdr:ext cx="405111" cy="259045"/>
    <xdr:sp macro="" textlink="">
      <xdr:nvSpPr>
        <xdr:cNvPr id="279" name="n_2mainValue【公営住宅】&#10;有形固定資産減価償却率"/>
        <xdr:cNvSpPr txBox="1"/>
      </xdr:nvSpPr>
      <xdr:spPr>
        <a:xfrm>
          <a:off x="257239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280150" y="1491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58320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280150" y="1458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58320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280150" y="1426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58320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280150" y="1393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58320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280150" y="1360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58320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280150" y="1328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xdr:cNvSpPr txBox="1"/>
      </xdr:nvSpPr>
      <xdr:spPr>
        <a:xfrm>
          <a:off x="5777426"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xdr:cNvSpPr txBox="1"/>
      </xdr:nvSpPr>
      <xdr:spPr>
        <a:xfrm>
          <a:off x="5777426"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xdr:cNvCxnSpPr/>
      </xdr:nvCxnSpPr>
      <xdr:spPr>
        <a:xfrm flipV="1">
          <a:off x="9952990"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xdr:cNvSpPr txBox="1"/>
      </xdr:nvSpPr>
      <xdr:spPr>
        <a:xfrm>
          <a:off x="9991725"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xdr:cNvCxnSpPr/>
      </xdr:nvCxnSpPr>
      <xdr:spPr>
        <a:xfrm>
          <a:off x="9874250" y="1489171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xdr:cNvSpPr txBox="1"/>
      </xdr:nvSpPr>
      <xdr:spPr>
        <a:xfrm>
          <a:off x="9991725"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xdr:cNvCxnSpPr/>
      </xdr:nvCxnSpPr>
      <xdr:spPr>
        <a:xfrm>
          <a:off x="9874250" y="132759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10" name="【公営住宅】&#10;一人当たり面積平均値テキスト"/>
        <xdr:cNvSpPr txBox="1"/>
      </xdr:nvSpPr>
      <xdr:spPr>
        <a:xfrm>
          <a:off x="9991725"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xdr:cNvSpPr/>
      </xdr:nvSpPr>
      <xdr:spPr>
        <a:xfrm>
          <a:off x="9912350" y="146606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xdr:cNvSpPr/>
      </xdr:nvSpPr>
      <xdr:spPr>
        <a:xfrm>
          <a:off x="911225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xdr:cNvSpPr/>
      </xdr:nvSpPr>
      <xdr:spPr>
        <a:xfrm>
          <a:off x="8270875" y="1466962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xdr:cNvSpPr/>
      </xdr:nvSpPr>
      <xdr:spPr>
        <a:xfrm>
          <a:off x="7419975"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63227</xdr:rowOff>
    </xdr:from>
    <xdr:to>
      <xdr:col>55</xdr:col>
      <xdr:colOff>50800</xdr:colOff>
      <xdr:row>85</xdr:row>
      <xdr:rowOff>164827</xdr:rowOff>
    </xdr:to>
    <xdr:sp macro="" textlink="">
      <xdr:nvSpPr>
        <xdr:cNvPr id="320" name="楕円 319"/>
        <xdr:cNvSpPr/>
      </xdr:nvSpPr>
      <xdr:spPr>
        <a:xfrm>
          <a:off x="9912350" y="1463647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86104</xdr:rowOff>
    </xdr:from>
    <xdr:ext cx="469744" cy="259045"/>
    <xdr:sp macro="" textlink="">
      <xdr:nvSpPr>
        <xdr:cNvPr id="321" name="【公営住宅】&#10;一人当たり面積該当値テキスト"/>
        <xdr:cNvSpPr txBox="1"/>
      </xdr:nvSpPr>
      <xdr:spPr>
        <a:xfrm>
          <a:off x="9991725" y="1448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67636</xdr:rowOff>
    </xdr:from>
    <xdr:to>
      <xdr:col>50</xdr:col>
      <xdr:colOff>165100</xdr:colOff>
      <xdr:row>85</xdr:row>
      <xdr:rowOff>169236</xdr:rowOff>
    </xdr:to>
    <xdr:sp macro="" textlink="">
      <xdr:nvSpPr>
        <xdr:cNvPr id="322" name="楕円 321"/>
        <xdr:cNvSpPr/>
      </xdr:nvSpPr>
      <xdr:spPr>
        <a:xfrm>
          <a:off x="9112250" y="146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114027</xdr:rowOff>
    </xdr:from>
    <xdr:to>
      <xdr:col>55</xdr:col>
      <xdr:colOff>0</xdr:colOff>
      <xdr:row>85</xdr:row>
      <xdr:rowOff>118436</xdr:rowOff>
    </xdr:to>
    <xdr:cxnSp macro="">
      <xdr:nvCxnSpPr>
        <xdr:cNvPr id="323" name="直線コネクタ 322"/>
        <xdr:cNvCxnSpPr/>
      </xdr:nvCxnSpPr>
      <xdr:spPr>
        <a:xfrm flipV="1">
          <a:off x="9163050" y="14687277"/>
          <a:ext cx="790575"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69596</xdr:rowOff>
    </xdr:from>
    <xdr:to>
      <xdr:col>46</xdr:col>
      <xdr:colOff>38100</xdr:colOff>
      <xdr:row>85</xdr:row>
      <xdr:rowOff>171196</xdr:rowOff>
    </xdr:to>
    <xdr:sp macro="" textlink="">
      <xdr:nvSpPr>
        <xdr:cNvPr id="324" name="楕円 323"/>
        <xdr:cNvSpPr/>
      </xdr:nvSpPr>
      <xdr:spPr>
        <a:xfrm>
          <a:off x="8270875" y="1464284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118436</xdr:rowOff>
    </xdr:from>
    <xdr:to>
      <xdr:col>50</xdr:col>
      <xdr:colOff>114300</xdr:colOff>
      <xdr:row>85</xdr:row>
      <xdr:rowOff>120396</xdr:rowOff>
    </xdr:to>
    <xdr:cxnSp macro="">
      <xdr:nvCxnSpPr>
        <xdr:cNvPr id="325" name="直線コネクタ 324"/>
        <xdr:cNvCxnSpPr/>
      </xdr:nvCxnSpPr>
      <xdr:spPr>
        <a:xfrm flipV="1">
          <a:off x="8321675" y="14691686"/>
          <a:ext cx="841375"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26" name="n_1aveValue【公営住宅】&#10;一人当たり面積"/>
        <xdr:cNvSpPr txBox="1"/>
      </xdr:nvSpPr>
      <xdr:spPr>
        <a:xfrm>
          <a:off x="8925002"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27" name="n_2aveValue【公営住宅】&#10;一人当たり面積"/>
        <xdr:cNvSpPr txBox="1"/>
      </xdr:nvSpPr>
      <xdr:spPr>
        <a:xfrm>
          <a:off x="80963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8" name="n_3aveValue【公営住宅】&#10;一人当たり面積"/>
        <xdr:cNvSpPr txBox="1"/>
      </xdr:nvSpPr>
      <xdr:spPr>
        <a:xfrm>
          <a:off x="7245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14313</xdr:rowOff>
    </xdr:from>
    <xdr:ext cx="469744" cy="259045"/>
    <xdr:sp macro="" textlink="">
      <xdr:nvSpPr>
        <xdr:cNvPr id="329" name="n_1mainValue【公営住宅】&#10;一人当たり面積"/>
        <xdr:cNvSpPr txBox="1"/>
      </xdr:nvSpPr>
      <xdr:spPr>
        <a:xfrm>
          <a:off x="8925002" y="1441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16273</xdr:rowOff>
    </xdr:from>
    <xdr:ext cx="469744" cy="259045"/>
    <xdr:sp macro="" textlink="">
      <xdr:nvSpPr>
        <xdr:cNvPr id="330" name="n_2mainValue【公営住宅】&#10;一人当たり面積"/>
        <xdr:cNvSpPr txBox="1"/>
      </xdr:nvSpPr>
      <xdr:spPr>
        <a:xfrm>
          <a:off x="8096327" y="1441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4040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852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56" name="直線コネクタ 355"/>
        <xdr:cNvCxnSpPr/>
      </xdr:nvCxnSpPr>
      <xdr:spPr>
        <a:xfrm flipV="1">
          <a:off x="44062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57" name="【港湾・漁港】&#10;有形固定資産減価償却率最小値テキスト"/>
        <xdr:cNvSpPr txBox="1"/>
      </xdr:nvSpPr>
      <xdr:spPr>
        <a:xfrm>
          <a:off x="44450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8" name="直線コネクタ 357"/>
        <xdr:cNvCxnSpPr/>
      </xdr:nvCxnSpPr>
      <xdr:spPr>
        <a:xfrm>
          <a:off x="4327525" y="1867281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9" name="【港湾・漁港】&#10;有形固定資産減価償却率最大値テキスト"/>
        <xdr:cNvSpPr txBox="1"/>
      </xdr:nvSpPr>
      <xdr:spPr>
        <a:xfrm>
          <a:off x="44450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0" name="直線コネクタ 359"/>
        <xdr:cNvCxnSpPr/>
      </xdr:nvCxnSpPr>
      <xdr:spPr>
        <a:xfrm>
          <a:off x="4327525" y="1709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61" name="【港湾・漁港】&#10;有形固定資産減価償却率平均値テキスト"/>
        <xdr:cNvSpPr txBox="1"/>
      </xdr:nvSpPr>
      <xdr:spPr>
        <a:xfrm>
          <a:off x="44450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62" name="フローチャート: 判断 361"/>
        <xdr:cNvSpPr/>
      </xdr:nvSpPr>
      <xdr:spPr>
        <a:xfrm>
          <a:off x="43561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63" name="フローチャート: 判断 362"/>
        <xdr:cNvSpPr/>
      </xdr:nvSpPr>
      <xdr:spPr>
        <a:xfrm>
          <a:off x="3565525" y="1778272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64" name="フローチャート: 判断 363"/>
        <xdr:cNvSpPr/>
      </xdr:nvSpPr>
      <xdr:spPr>
        <a:xfrm>
          <a:off x="2714625"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65" name="フローチャート: 判断 364"/>
        <xdr:cNvSpPr/>
      </xdr:nvSpPr>
      <xdr:spPr>
        <a:xfrm>
          <a:off x="187325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71120</xdr:rowOff>
    </xdr:from>
    <xdr:to>
      <xdr:col>24</xdr:col>
      <xdr:colOff>114300</xdr:colOff>
      <xdr:row>103</xdr:row>
      <xdr:rowOff>1270</xdr:rowOff>
    </xdr:to>
    <xdr:sp macro="" textlink="">
      <xdr:nvSpPr>
        <xdr:cNvPr id="371" name="楕円 370"/>
        <xdr:cNvSpPr/>
      </xdr:nvSpPr>
      <xdr:spPr>
        <a:xfrm>
          <a:off x="43561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93997</xdr:rowOff>
    </xdr:from>
    <xdr:ext cx="405111" cy="259045"/>
    <xdr:sp macro="" textlink="">
      <xdr:nvSpPr>
        <xdr:cNvPr id="372" name="【港湾・漁港】&#10;有形固定資産減価償却率該当値テキスト"/>
        <xdr:cNvSpPr txBox="1"/>
      </xdr:nvSpPr>
      <xdr:spPr>
        <a:xfrm>
          <a:off x="44450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92348</xdr:rowOff>
    </xdr:from>
    <xdr:to>
      <xdr:col>20</xdr:col>
      <xdr:colOff>38100</xdr:colOff>
      <xdr:row>103</xdr:row>
      <xdr:rowOff>22498</xdr:rowOff>
    </xdr:to>
    <xdr:sp macro="" textlink="">
      <xdr:nvSpPr>
        <xdr:cNvPr id="373" name="楕円 372"/>
        <xdr:cNvSpPr/>
      </xdr:nvSpPr>
      <xdr:spPr>
        <a:xfrm>
          <a:off x="3565525" y="175802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121920</xdr:rowOff>
    </xdr:from>
    <xdr:to>
      <xdr:col>24</xdr:col>
      <xdr:colOff>63500</xdr:colOff>
      <xdr:row>102</xdr:row>
      <xdr:rowOff>143148</xdr:rowOff>
    </xdr:to>
    <xdr:cxnSp macro="">
      <xdr:nvCxnSpPr>
        <xdr:cNvPr id="374" name="直線コネクタ 373"/>
        <xdr:cNvCxnSpPr/>
      </xdr:nvCxnSpPr>
      <xdr:spPr>
        <a:xfrm flipV="1">
          <a:off x="3616325" y="17609820"/>
          <a:ext cx="790575"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115207</xdr:rowOff>
    </xdr:from>
    <xdr:to>
      <xdr:col>15</xdr:col>
      <xdr:colOff>101600</xdr:colOff>
      <xdr:row>103</xdr:row>
      <xdr:rowOff>45357</xdr:rowOff>
    </xdr:to>
    <xdr:sp macro="" textlink="">
      <xdr:nvSpPr>
        <xdr:cNvPr id="375" name="楕円 374"/>
        <xdr:cNvSpPr/>
      </xdr:nvSpPr>
      <xdr:spPr>
        <a:xfrm>
          <a:off x="2714625"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143148</xdr:rowOff>
    </xdr:from>
    <xdr:to>
      <xdr:col>19</xdr:col>
      <xdr:colOff>177800</xdr:colOff>
      <xdr:row>102</xdr:row>
      <xdr:rowOff>166007</xdr:rowOff>
    </xdr:to>
    <xdr:cxnSp macro="">
      <xdr:nvCxnSpPr>
        <xdr:cNvPr id="376" name="直線コネクタ 375"/>
        <xdr:cNvCxnSpPr/>
      </xdr:nvCxnSpPr>
      <xdr:spPr>
        <a:xfrm flipV="1">
          <a:off x="2765425" y="17631048"/>
          <a:ext cx="8509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77" name="n_1aveValue【港湾・漁港】&#10;有形固定資産減価償却率"/>
        <xdr:cNvSpPr txBox="1"/>
      </xdr:nvSpPr>
      <xdr:spPr>
        <a:xfrm>
          <a:off x="341059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78" name="n_2aveValue【港湾・漁港】&#10;有形固定資産減価償却率"/>
        <xdr:cNvSpPr txBox="1"/>
      </xdr:nvSpPr>
      <xdr:spPr>
        <a:xfrm>
          <a:off x="257239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79" name="n_3aveValue【港湾・漁港】&#10;有形固定資産減価償却率"/>
        <xdr:cNvSpPr txBox="1"/>
      </xdr:nvSpPr>
      <xdr:spPr>
        <a:xfrm>
          <a:off x="1731019"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39025</xdr:rowOff>
    </xdr:from>
    <xdr:ext cx="405111" cy="259045"/>
    <xdr:sp macro="" textlink="">
      <xdr:nvSpPr>
        <xdr:cNvPr id="380" name="n_1mainValue【港湾・漁港】&#10;有形固定資産減価償却率"/>
        <xdr:cNvSpPr txBox="1"/>
      </xdr:nvSpPr>
      <xdr:spPr>
        <a:xfrm>
          <a:off x="341059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61884</xdr:rowOff>
    </xdr:from>
    <xdr:ext cx="405111" cy="259045"/>
    <xdr:sp macro="" textlink="">
      <xdr:nvSpPr>
        <xdr:cNvPr id="381" name="n_2mainValue【港湾・漁港】&#10;有形固定資産減価償却率"/>
        <xdr:cNvSpPr txBox="1"/>
      </xdr:nvSpPr>
      <xdr:spPr>
        <a:xfrm>
          <a:off x="257239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xdr:cNvCxnSpPr/>
      </xdr:nvCxnSpPr>
      <xdr:spPr>
        <a:xfrm>
          <a:off x="6280150" y="1859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3" name="テキスト ボックス 392"/>
        <xdr:cNvSpPr txBox="1"/>
      </xdr:nvSpPr>
      <xdr:spPr>
        <a:xfrm>
          <a:off x="6040889"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xdr:cNvCxnSpPr/>
      </xdr:nvCxnSpPr>
      <xdr:spPr>
        <a:xfrm>
          <a:off x="6280150" y="1813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5" name="テキスト ボックス 394"/>
        <xdr:cNvSpPr txBox="1"/>
      </xdr:nvSpPr>
      <xdr:spPr>
        <a:xfrm>
          <a:off x="5623153"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xdr:cNvCxnSpPr/>
      </xdr:nvCxnSpPr>
      <xdr:spPr>
        <a:xfrm>
          <a:off x="6280150" y="1767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7" name="テキスト ボックス 396"/>
        <xdr:cNvSpPr txBox="1"/>
      </xdr:nvSpPr>
      <xdr:spPr>
        <a:xfrm>
          <a:off x="5623153"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xdr:cNvCxnSpPr/>
      </xdr:nvCxnSpPr>
      <xdr:spPr>
        <a:xfrm>
          <a:off x="6280150" y="1722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9" name="テキスト ボックス 398"/>
        <xdr:cNvSpPr txBox="1"/>
      </xdr:nvSpPr>
      <xdr:spPr>
        <a:xfrm>
          <a:off x="5623153"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1" name="テキスト ボックス 400"/>
        <xdr:cNvSpPr txBox="1"/>
      </xdr:nvSpPr>
      <xdr:spPr>
        <a:xfrm>
          <a:off x="562315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03" name="直線コネクタ 402"/>
        <xdr:cNvCxnSpPr/>
      </xdr:nvCxnSpPr>
      <xdr:spPr>
        <a:xfrm flipV="1">
          <a:off x="9952990"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04" name="【港湾・漁港】&#10;一人当たり有形固定資産（償却資産）額最小値テキスト"/>
        <xdr:cNvSpPr txBox="1"/>
      </xdr:nvSpPr>
      <xdr:spPr>
        <a:xfrm>
          <a:off x="9991725"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05" name="直線コネクタ 404"/>
        <xdr:cNvCxnSpPr/>
      </xdr:nvCxnSpPr>
      <xdr:spPr>
        <a:xfrm>
          <a:off x="9874250" y="185927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06" name="【港湾・漁港】&#10;一人当たり有形固定資産（償却資産）額最大値テキスト"/>
        <xdr:cNvSpPr txBox="1"/>
      </xdr:nvSpPr>
      <xdr:spPr>
        <a:xfrm>
          <a:off x="9991725"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07" name="直線コネクタ 406"/>
        <xdr:cNvCxnSpPr/>
      </xdr:nvCxnSpPr>
      <xdr:spPr>
        <a:xfrm>
          <a:off x="9874250" y="173100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8351</xdr:rowOff>
    </xdr:from>
    <xdr:ext cx="599010" cy="259045"/>
    <xdr:sp macro="" textlink="">
      <xdr:nvSpPr>
        <xdr:cNvPr id="408" name="【港湾・漁港】&#10;一人当たり有形固定資産（償却資産）額平均値テキスト"/>
        <xdr:cNvSpPr txBox="1"/>
      </xdr:nvSpPr>
      <xdr:spPr>
        <a:xfrm>
          <a:off x="9991725" y="1835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09" name="フローチャート: 判断 408"/>
        <xdr:cNvSpPr/>
      </xdr:nvSpPr>
      <xdr:spPr>
        <a:xfrm>
          <a:off x="9912350" y="1837507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10" name="フローチャート: 判断 409"/>
        <xdr:cNvSpPr/>
      </xdr:nvSpPr>
      <xdr:spPr>
        <a:xfrm>
          <a:off x="911225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11" name="フローチャート: 判断 410"/>
        <xdr:cNvSpPr/>
      </xdr:nvSpPr>
      <xdr:spPr>
        <a:xfrm>
          <a:off x="8270875" y="183969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12" name="フローチャート: 判断 411"/>
        <xdr:cNvSpPr/>
      </xdr:nvSpPr>
      <xdr:spPr>
        <a:xfrm>
          <a:off x="7419975"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139897</xdr:rowOff>
    </xdr:from>
    <xdr:to>
      <xdr:col>55</xdr:col>
      <xdr:colOff>50800</xdr:colOff>
      <xdr:row>107</xdr:row>
      <xdr:rowOff>70047</xdr:rowOff>
    </xdr:to>
    <xdr:sp macro="" textlink="">
      <xdr:nvSpPr>
        <xdr:cNvPr id="418" name="楕円 417"/>
        <xdr:cNvSpPr/>
      </xdr:nvSpPr>
      <xdr:spPr>
        <a:xfrm>
          <a:off x="9912350" y="1831359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162774</xdr:rowOff>
    </xdr:from>
    <xdr:ext cx="599010" cy="259045"/>
    <xdr:sp macro="" textlink="">
      <xdr:nvSpPr>
        <xdr:cNvPr id="419" name="【港湾・漁港】&#10;一人当たり有形固定資産（償却資産）額該当値テキスト"/>
        <xdr:cNvSpPr txBox="1"/>
      </xdr:nvSpPr>
      <xdr:spPr>
        <a:xfrm>
          <a:off x="9991725" y="1816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144568</xdr:rowOff>
    </xdr:from>
    <xdr:to>
      <xdr:col>50</xdr:col>
      <xdr:colOff>165100</xdr:colOff>
      <xdr:row>107</xdr:row>
      <xdr:rowOff>74718</xdr:rowOff>
    </xdr:to>
    <xdr:sp macro="" textlink="">
      <xdr:nvSpPr>
        <xdr:cNvPr id="420" name="楕円 419"/>
        <xdr:cNvSpPr/>
      </xdr:nvSpPr>
      <xdr:spPr>
        <a:xfrm>
          <a:off x="9112250" y="183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19247</xdr:rowOff>
    </xdr:from>
    <xdr:to>
      <xdr:col>55</xdr:col>
      <xdr:colOff>0</xdr:colOff>
      <xdr:row>107</xdr:row>
      <xdr:rowOff>23918</xdr:rowOff>
    </xdr:to>
    <xdr:cxnSp macro="">
      <xdr:nvCxnSpPr>
        <xdr:cNvPr id="421" name="直線コネクタ 420"/>
        <xdr:cNvCxnSpPr/>
      </xdr:nvCxnSpPr>
      <xdr:spPr>
        <a:xfrm flipV="1">
          <a:off x="9163050" y="18364397"/>
          <a:ext cx="790575"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147675</xdr:rowOff>
    </xdr:from>
    <xdr:to>
      <xdr:col>46</xdr:col>
      <xdr:colOff>38100</xdr:colOff>
      <xdr:row>107</xdr:row>
      <xdr:rowOff>77825</xdr:rowOff>
    </xdr:to>
    <xdr:sp macro="" textlink="">
      <xdr:nvSpPr>
        <xdr:cNvPr id="422" name="楕円 421"/>
        <xdr:cNvSpPr/>
      </xdr:nvSpPr>
      <xdr:spPr>
        <a:xfrm>
          <a:off x="8270875" y="183213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23918</xdr:rowOff>
    </xdr:from>
    <xdr:to>
      <xdr:col>50</xdr:col>
      <xdr:colOff>114300</xdr:colOff>
      <xdr:row>107</xdr:row>
      <xdr:rowOff>27025</xdr:rowOff>
    </xdr:to>
    <xdr:cxnSp macro="">
      <xdr:nvCxnSpPr>
        <xdr:cNvPr id="423" name="直線コネクタ 422"/>
        <xdr:cNvCxnSpPr/>
      </xdr:nvCxnSpPr>
      <xdr:spPr>
        <a:xfrm flipV="1">
          <a:off x="8321675" y="18369068"/>
          <a:ext cx="841375" cy="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143950</xdr:rowOff>
    </xdr:from>
    <xdr:ext cx="599010" cy="259045"/>
    <xdr:sp macro="" textlink="">
      <xdr:nvSpPr>
        <xdr:cNvPr id="424" name="n_1aveValue【港湾・漁港】&#10;一人当たり有形固定資産（償却資産）額"/>
        <xdr:cNvSpPr txBox="1"/>
      </xdr:nvSpPr>
      <xdr:spPr>
        <a:xfrm>
          <a:off x="88698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144566</xdr:rowOff>
    </xdr:from>
    <xdr:ext cx="599010" cy="259045"/>
    <xdr:sp macro="" textlink="">
      <xdr:nvSpPr>
        <xdr:cNvPr id="425" name="n_2aveValue【港湾・漁港】&#10;一人当たり有形固定資産（償却資産）額"/>
        <xdr:cNvSpPr txBox="1"/>
      </xdr:nvSpPr>
      <xdr:spPr>
        <a:xfrm>
          <a:off x="80316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26" name="n_3aveValue【港湾・漁港】&#10;一人当たり有形固定資産（償却資産）額"/>
        <xdr:cNvSpPr txBox="1"/>
      </xdr:nvSpPr>
      <xdr:spPr>
        <a:xfrm>
          <a:off x="7190320"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91245</xdr:rowOff>
    </xdr:from>
    <xdr:ext cx="599010" cy="259045"/>
    <xdr:sp macro="" textlink="">
      <xdr:nvSpPr>
        <xdr:cNvPr id="427" name="n_1mainValue【港湾・漁港】&#10;一人当たり有形固定資産（償却資産）額"/>
        <xdr:cNvSpPr txBox="1"/>
      </xdr:nvSpPr>
      <xdr:spPr>
        <a:xfrm>
          <a:off x="8869895" y="18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94352</xdr:rowOff>
    </xdr:from>
    <xdr:ext cx="599010" cy="259045"/>
    <xdr:sp macro="" textlink="">
      <xdr:nvSpPr>
        <xdr:cNvPr id="428" name="n_2mainValue【港湾・漁港】&#10;一人当たり有形固定資産（償却資産）額"/>
        <xdr:cNvSpPr txBox="1"/>
      </xdr:nvSpPr>
      <xdr:spPr>
        <a:xfrm>
          <a:off x="8031695" y="1809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150698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38827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54" name="直線コネクタ 453"/>
        <xdr:cNvCxnSpPr/>
      </xdr:nvCxnSpPr>
      <xdr:spPr>
        <a:xfrm flipV="1">
          <a:off x="15509239"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55" name="【認定こども園・幼稚園・保育所】&#10;有形固定資産減価償却率最小値テキスト"/>
        <xdr:cNvSpPr txBox="1"/>
      </xdr:nvSpPr>
      <xdr:spPr>
        <a:xfrm>
          <a:off x="15547975"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56" name="直線コネクタ 455"/>
        <xdr:cNvCxnSpPr/>
      </xdr:nvCxnSpPr>
      <xdr:spPr>
        <a:xfrm>
          <a:off x="15420975" y="70615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xdr:cNvSpPr txBox="1"/>
      </xdr:nvSpPr>
      <xdr:spPr>
        <a:xfrm>
          <a:off x="1554797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xdr:cNvCxnSpPr/>
      </xdr:nvCxnSpPr>
      <xdr:spPr>
        <a:xfrm>
          <a:off x="15420975" y="5660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59" name="【認定こども園・幼稚園・保育所】&#10;有形固定資産減価償却率平均値テキスト"/>
        <xdr:cNvSpPr txBox="1"/>
      </xdr:nvSpPr>
      <xdr:spPr>
        <a:xfrm>
          <a:off x="15547975"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60" name="フローチャート: 判断 459"/>
        <xdr:cNvSpPr/>
      </xdr:nvSpPr>
      <xdr:spPr>
        <a:xfrm>
          <a:off x="15459075"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61" name="フローチャート: 判断 460"/>
        <xdr:cNvSpPr/>
      </xdr:nvSpPr>
      <xdr:spPr>
        <a:xfrm>
          <a:off x="14658975"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62" name="フローチャート: 判断 461"/>
        <xdr:cNvSpPr/>
      </xdr:nvSpPr>
      <xdr:spPr>
        <a:xfrm>
          <a:off x="138176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63" name="フローチャート: 判断 462"/>
        <xdr:cNvSpPr/>
      </xdr:nvSpPr>
      <xdr:spPr>
        <a:xfrm>
          <a:off x="12976225" y="62465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95613</xdr:rowOff>
    </xdr:from>
    <xdr:to>
      <xdr:col>85</xdr:col>
      <xdr:colOff>177800</xdr:colOff>
      <xdr:row>37</xdr:row>
      <xdr:rowOff>25763</xdr:rowOff>
    </xdr:to>
    <xdr:sp macro="" textlink="">
      <xdr:nvSpPr>
        <xdr:cNvPr id="469" name="楕円 468"/>
        <xdr:cNvSpPr/>
      </xdr:nvSpPr>
      <xdr:spPr>
        <a:xfrm>
          <a:off x="15459075"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118490</xdr:rowOff>
    </xdr:from>
    <xdr:ext cx="405111" cy="259045"/>
    <xdr:sp macro="" textlink="">
      <xdr:nvSpPr>
        <xdr:cNvPr id="470" name="【認定こども園・幼稚園・保育所】&#10;有形固定資産減価償却率該当値テキスト"/>
        <xdr:cNvSpPr txBox="1"/>
      </xdr:nvSpPr>
      <xdr:spPr>
        <a:xfrm>
          <a:off x="15547975" y="611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471" name="楕円 470"/>
        <xdr:cNvSpPr/>
      </xdr:nvSpPr>
      <xdr:spPr>
        <a:xfrm>
          <a:off x="14658975"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167640</xdr:rowOff>
    </xdr:from>
    <xdr:to>
      <xdr:col>85</xdr:col>
      <xdr:colOff>127000</xdr:colOff>
      <xdr:row>36</xdr:row>
      <xdr:rowOff>146413</xdr:rowOff>
    </xdr:to>
    <xdr:cxnSp macro="">
      <xdr:nvCxnSpPr>
        <xdr:cNvPr id="472" name="直線コネクタ 471"/>
        <xdr:cNvCxnSpPr/>
      </xdr:nvCxnSpPr>
      <xdr:spPr>
        <a:xfrm>
          <a:off x="14709775" y="6168390"/>
          <a:ext cx="8001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159294</xdr:rowOff>
    </xdr:from>
    <xdr:to>
      <xdr:col>76</xdr:col>
      <xdr:colOff>165100</xdr:colOff>
      <xdr:row>36</xdr:row>
      <xdr:rowOff>89444</xdr:rowOff>
    </xdr:to>
    <xdr:sp macro="" textlink="">
      <xdr:nvSpPr>
        <xdr:cNvPr id="473" name="楕円 472"/>
        <xdr:cNvSpPr/>
      </xdr:nvSpPr>
      <xdr:spPr>
        <a:xfrm>
          <a:off x="138176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167640</xdr:rowOff>
    </xdr:from>
    <xdr:to>
      <xdr:col>81</xdr:col>
      <xdr:colOff>50800</xdr:colOff>
      <xdr:row>36</xdr:row>
      <xdr:rowOff>38644</xdr:rowOff>
    </xdr:to>
    <xdr:cxnSp macro="">
      <xdr:nvCxnSpPr>
        <xdr:cNvPr id="474" name="直線コネクタ 473"/>
        <xdr:cNvCxnSpPr/>
      </xdr:nvCxnSpPr>
      <xdr:spPr>
        <a:xfrm flipV="1">
          <a:off x="13868400" y="6168390"/>
          <a:ext cx="84137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75" name="n_1aveValue【認定こども園・幼稚園・保育所】&#10;有形固定資産減価償却率"/>
        <xdr:cNvSpPr txBox="1"/>
      </xdr:nvSpPr>
      <xdr:spPr>
        <a:xfrm>
          <a:off x="14504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6" name="n_2aveValue【認定こども園・幼稚園・保育所】&#10;有形固定資産減価償却率"/>
        <xdr:cNvSpPr txBox="1"/>
      </xdr:nvSpPr>
      <xdr:spPr>
        <a:xfrm>
          <a:off x="13675369"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77" name="n_3aveValue【認定こども園・幼稚園・保育所】&#10;有形固定資産減価償却率"/>
        <xdr:cNvSpPr txBox="1"/>
      </xdr:nvSpPr>
      <xdr:spPr>
        <a:xfrm>
          <a:off x="1283399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478" name="n_1mainValue【認定こども園・幼稚園・保育所】&#10;有形固定資産減価償却率"/>
        <xdr:cNvSpPr txBox="1"/>
      </xdr:nvSpPr>
      <xdr:spPr>
        <a:xfrm>
          <a:off x="14504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105971</xdr:rowOff>
    </xdr:from>
    <xdr:ext cx="405111" cy="259045"/>
    <xdr:sp macro="" textlink="">
      <xdr:nvSpPr>
        <xdr:cNvPr id="479" name="n_2mainValue【認定こども園・幼稚園・保育所】&#10;有形固定資産減価償却率"/>
        <xdr:cNvSpPr txBox="1"/>
      </xdr:nvSpPr>
      <xdr:spPr>
        <a:xfrm>
          <a:off x="13675369"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1" name="テキスト ボックス 490"/>
        <xdr:cNvSpPr txBox="1"/>
      </xdr:nvSpPr>
      <xdr:spPr>
        <a:xfrm>
          <a:off x="169349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3" name="テキスト ボックス 492"/>
        <xdr:cNvSpPr txBox="1"/>
      </xdr:nvSpPr>
      <xdr:spPr>
        <a:xfrm>
          <a:off x="1693499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5" name="テキスト ボックス 494"/>
        <xdr:cNvSpPr txBox="1"/>
      </xdr:nvSpPr>
      <xdr:spPr>
        <a:xfrm>
          <a:off x="1693499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7" name="テキスト ボックス 496"/>
        <xdr:cNvSpPr txBox="1"/>
      </xdr:nvSpPr>
      <xdr:spPr>
        <a:xfrm>
          <a:off x="169349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9" name="テキスト ボックス 498"/>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01" name="直線コネクタ 500"/>
        <xdr:cNvCxnSpPr/>
      </xdr:nvCxnSpPr>
      <xdr:spPr>
        <a:xfrm flipV="1">
          <a:off x="210559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02" name="【認定こども園・幼稚園・保育所】&#10;一人当たり面積最小値テキスト"/>
        <xdr:cNvSpPr txBox="1"/>
      </xdr:nvSpPr>
      <xdr:spPr>
        <a:xfrm>
          <a:off x="210947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03" name="直線コネクタ 502"/>
        <xdr:cNvCxnSpPr/>
      </xdr:nvCxnSpPr>
      <xdr:spPr>
        <a:xfrm>
          <a:off x="20977225" y="71490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04" name="【認定こども園・幼稚園・保育所】&#10;一人当たり面積最大値テキスト"/>
        <xdr:cNvSpPr txBox="1"/>
      </xdr:nvSpPr>
      <xdr:spPr>
        <a:xfrm>
          <a:off x="210947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05" name="直線コネクタ 504"/>
        <xdr:cNvCxnSpPr/>
      </xdr:nvCxnSpPr>
      <xdr:spPr>
        <a:xfrm>
          <a:off x="20977225" y="58803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06" name="【認定こども園・幼稚園・保育所】&#10;一人当たり面積平均値テキスト"/>
        <xdr:cNvSpPr txBox="1"/>
      </xdr:nvSpPr>
      <xdr:spPr>
        <a:xfrm>
          <a:off x="210947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07" name="フローチャート: 判断 506"/>
        <xdr:cNvSpPr/>
      </xdr:nvSpPr>
      <xdr:spPr>
        <a:xfrm>
          <a:off x="210058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08" name="フローチャート: 判断 507"/>
        <xdr:cNvSpPr/>
      </xdr:nvSpPr>
      <xdr:spPr>
        <a:xfrm>
          <a:off x="20215225" y="66890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09" name="フローチャート: 判断 508"/>
        <xdr:cNvSpPr/>
      </xdr:nvSpPr>
      <xdr:spPr>
        <a:xfrm>
          <a:off x="19364325"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10" name="フローチャート: 判断 509"/>
        <xdr:cNvSpPr/>
      </xdr:nvSpPr>
      <xdr:spPr>
        <a:xfrm>
          <a:off x="1852295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516" name="楕円 515"/>
        <xdr:cNvSpPr/>
      </xdr:nvSpPr>
      <xdr:spPr>
        <a:xfrm>
          <a:off x="210058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116857</xdr:rowOff>
    </xdr:from>
    <xdr:ext cx="469744" cy="259045"/>
    <xdr:sp macro="" textlink="">
      <xdr:nvSpPr>
        <xdr:cNvPr id="517" name="【認定こども園・幼稚園・保育所】&#10;一人当たり面積該当値テキスト"/>
        <xdr:cNvSpPr txBox="1"/>
      </xdr:nvSpPr>
      <xdr:spPr>
        <a:xfrm>
          <a:off x="210947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112268</xdr:rowOff>
    </xdr:from>
    <xdr:to>
      <xdr:col>112</xdr:col>
      <xdr:colOff>38100</xdr:colOff>
      <xdr:row>39</xdr:row>
      <xdr:rowOff>42418</xdr:rowOff>
    </xdr:to>
    <xdr:sp macro="" textlink="">
      <xdr:nvSpPr>
        <xdr:cNvPr id="518" name="楕円 517"/>
        <xdr:cNvSpPr/>
      </xdr:nvSpPr>
      <xdr:spPr>
        <a:xfrm>
          <a:off x="20215225" y="662736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144780</xdr:rowOff>
    </xdr:from>
    <xdr:to>
      <xdr:col>116</xdr:col>
      <xdr:colOff>63500</xdr:colOff>
      <xdr:row>38</xdr:row>
      <xdr:rowOff>163068</xdr:rowOff>
    </xdr:to>
    <xdr:cxnSp macro="">
      <xdr:nvCxnSpPr>
        <xdr:cNvPr id="519" name="直線コネクタ 518"/>
        <xdr:cNvCxnSpPr/>
      </xdr:nvCxnSpPr>
      <xdr:spPr>
        <a:xfrm flipV="1">
          <a:off x="20266025" y="6659880"/>
          <a:ext cx="7905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119126</xdr:rowOff>
    </xdr:from>
    <xdr:to>
      <xdr:col>107</xdr:col>
      <xdr:colOff>101600</xdr:colOff>
      <xdr:row>39</xdr:row>
      <xdr:rowOff>49276</xdr:rowOff>
    </xdr:to>
    <xdr:sp macro="" textlink="">
      <xdr:nvSpPr>
        <xdr:cNvPr id="520" name="楕円 519"/>
        <xdr:cNvSpPr/>
      </xdr:nvSpPr>
      <xdr:spPr>
        <a:xfrm>
          <a:off x="19364325"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163068</xdr:rowOff>
    </xdr:from>
    <xdr:to>
      <xdr:col>111</xdr:col>
      <xdr:colOff>177800</xdr:colOff>
      <xdr:row>38</xdr:row>
      <xdr:rowOff>169926</xdr:rowOff>
    </xdr:to>
    <xdr:cxnSp macro="">
      <xdr:nvCxnSpPr>
        <xdr:cNvPr id="521" name="直線コネクタ 520"/>
        <xdr:cNvCxnSpPr/>
      </xdr:nvCxnSpPr>
      <xdr:spPr>
        <a:xfrm flipV="1">
          <a:off x="19415125" y="6678168"/>
          <a:ext cx="8509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22" name="n_1aveValue【認定こども園・幼稚園・保育所】&#10;一人当たり面積"/>
        <xdr:cNvSpPr txBox="1"/>
      </xdr:nvSpPr>
      <xdr:spPr>
        <a:xfrm>
          <a:off x="2002797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23" name="n_2aveValue【認定こども園・幼稚園・保育所】&#10;一人当たり面積"/>
        <xdr:cNvSpPr txBox="1"/>
      </xdr:nvSpPr>
      <xdr:spPr>
        <a:xfrm>
          <a:off x="1918977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24" name="n_3aveValue【認定こども園・幼稚園・保育所】&#10;一人当たり面積"/>
        <xdr:cNvSpPr txBox="1"/>
      </xdr:nvSpPr>
      <xdr:spPr>
        <a:xfrm>
          <a:off x="18348402"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58945</xdr:rowOff>
    </xdr:from>
    <xdr:ext cx="469744" cy="259045"/>
    <xdr:sp macro="" textlink="">
      <xdr:nvSpPr>
        <xdr:cNvPr id="525" name="n_1mainValue【認定こども園・幼稚園・保育所】&#10;一人当たり面積"/>
        <xdr:cNvSpPr txBox="1"/>
      </xdr:nvSpPr>
      <xdr:spPr>
        <a:xfrm>
          <a:off x="2002797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65803</xdr:rowOff>
    </xdr:from>
    <xdr:ext cx="469744" cy="259045"/>
    <xdr:sp macro="" textlink="">
      <xdr:nvSpPr>
        <xdr:cNvPr id="526" name="n_2mainValue【認定こども園・幼稚園・保育所】&#10;一人当たり面積"/>
        <xdr:cNvSpPr txBox="1"/>
      </xdr:nvSpPr>
      <xdr:spPr>
        <a:xfrm>
          <a:off x="19189777"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7" name="テキスト ボックス 536"/>
        <xdr:cNvSpPr txBox="1"/>
      </xdr:nvSpPr>
      <xdr:spPr>
        <a:xfrm>
          <a:off x="1150698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8" name="直線コネクタ 537"/>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9" name="テキスト ボックス 538"/>
        <xdr:cNvSpPr txBox="1"/>
      </xdr:nvSpPr>
      <xdr:spPr>
        <a:xfrm>
          <a:off x="1144286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0" name="直線コネクタ 539"/>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1" name="テキスト ボックス 540"/>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2" name="直線コネクタ 541"/>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3" name="テキスト ボックス 542"/>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4" name="直線コネクタ 543"/>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5" name="テキスト ボックス 544"/>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6" name="直線コネクタ 545"/>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7" name="テキスト ボックス 546"/>
        <xdr:cNvSpPr txBox="1"/>
      </xdr:nvSpPr>
      <xdr:spPr>
        <a:xfrm>
          <a:off x="1138827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51" name="直線コネクタ 550"/>
        <xdr:cNvCxnSpPr/>
      </xdr:nvCxnSpPr>
      <xdr:spPr>
        <a:xfrm flipV="1">
          <a:off x="15509239"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52" name="【学校施設】&#10;有形固定資産減価償却率最小値テキスト"/>
        <xdr:cNvSpPr txBox="1"/>
      </xdr:nvSpPr>
      <xdr:spPr>
        <a:xfrm>
          <a:off x="15547975"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53" name="直線コネクタ 552"/>
        <xdr:cNvCxnSpPr/>
      </xdr:nvCxnSpPr>
      <xdr:spPr>
        <a:xfrm>
          <a:off x="15420975" y="107937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54" name="【学校施設】&#10;有形固定資産減価償却率最大値テキスト"/>
        <xdr:cNvSpPr txBox="1"/>
      </xdr:nvSpPr>
      <xdr:spPr>
        <a:xfrm>
          <a:off x="15547975"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55" name="直線コネクタ 554"/>
        <xdr:cNvCxnSpPr/>
      </xdr:nvCxnSpPr>
      <xdr:spPr>
        <a:xfrm>
          <a:off x="15420975" y="97478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556" name="【学校施設】&#10;有形固定資産減価償却率平均値テキスト"/>
        <xdr:cNvSpPr txBox="1"/>
      </xdr:nvSpPr>
      <xdr:spPr>
        <a:xfrm>
          <a:off x="15547975"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57" name="フローチャート: 判断 556"/>
        <xdr:cNvSpPr/>
      </xdr:nvSpPr>
      <xdr:spPr>
        <a:xfrm>
          <a:off x="15459075"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58" name="フローチャート: 判断 557"/>
        <xdr:cNvSpPr/>
      </xdr:nvSpPr>
      <xdr:spPr>
        <a:xfrm>
          <a:off x="14658975"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59" name="フローチャート: 判断 558"/>
        <xdr:cNvSpPr/>
      </xdr:nvSpPr>
      <xdr:spPr>
        <a:xfrm>
          <a:off x="138176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60" name="フローチャート: 判断 559"/>
        <xdr:cNvSpPr/>
      </xdr:nvSpPr>
      <xdr:spPr>
        <a:xfrm>
          <a:off x="12976225" y="102685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66" name="楕円 565"/>
        <xdr:cNvSpPr/>
      </xdr:nvSpPr>
      <xdr:spPr>
        <a:xfrm>
          <a:off x="15459075"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142892</xdr:rowOff>
    </xdr:from>
    <xdr:ext cx="405111" cy="259045"/>
    <xdr:sp macro="" textlink="">
      <xdr:nvSpPr>
        <xdr:cNvPr id="567" name="【学校施設】&#10;有形固定資産減価償却率該当値テキスト"/>
        <xdr:cNvSpPr txBox="1"/>
      </xdr:nvSpPr>
      <xdr:spPr>
        <a:xfrm>
          <a:off x="15547975"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111125</xdr:rowOff>
    </xdr:from>
    <xdr:to>
      <xdr:col>81</xdr:col>
      <xdr:colOff>101600</xdr:colOff>
      <xdr:row>60</xdr:row>
      <xdr:rowOff>41275</xdr:rowOff>
    </xdr:to>
    <xdr:sp macro="" textlink="">
      <xdr:nvSpPr>
        <xdr:cNvPr id="568" name="楕円 567"/>
        <xdr:cNvSpPr/>
      </xdr:nvSpPr>
      <xdr:spPr>
        <a:xfrm>
          <a:off x="14658975"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161925</xdr:rowOff>
    </xdr:from>
    <xdr:to>
      <xdr:col>85</xdr:col>
      <xdr:colOff>127000</xdr:colOff>
      <xdr:row>60</xdr:row>
      <xdr:rowOff>43815</xdr:rowOff>
    </xdr:to>
    <xdr:cxnSp macro="">
      <xdr:nvCxnSpPr>
        <xdr:cNvPr id="569" name="直線コネクタ 568"/>
        <xdr:cNvCxnSpPr/>
      </xdr:nvCxnSpPr>
      <xdr:spPr>
        <a:xfrm>
          <a:off x="14709775" y="10277475"/>
          <a:ext cx="8001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70" name="楕円 569"/>
        <xdr:cNvSpPr/>
      </xdr:nvSpPr>
      <xdr:spPr>
        <a:xfrm>
          <a:off x="138176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161925</xdr:rowOff>
    </xdr:from>
    <xdr:to>
      <xdr:col>81</xdr:col>
      <xdr:colOff>50800</xdr:colOff>
      <xdr:row>60</xdr:row>
      <xdr:rowOff>1905</xdr:rowOff>
    </xdr:to>
    <xdr:cxnSp macro="">
      <xdr:nvCxnSpPr>
        <xdr:cNvPr id="571" name="直線コネクタ 570"/>
        <xdr:cNvCxnSpPr/>
      </xdr:nvCxnSpPr>
      <xdr:spPr>
        <a:xfrm flipV="1">
          <a:off x="13868400" y="10277475"/>
          <a:ext cx="841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72" name="n_1aveValue【学校施設】&#10;有形固定資産減価償却率"/>
        <xdr:cNvSpPr txBox="1"/>
      </xdr:nvSpPr>
      <xdr:spPr>
        <a:xfrm>
          <a:off x="14504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73" name="n_2aveValue【学校施設】&#10;有形固定資産減価償却率"/>
        <xdr:cNvSpPr txBox="1"/>
      </xdr:nvSpPr>
      <xdr:spPr>
        <a:xfrm>
          <a:off x="13675369"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74" name="n_3aveValue【学校施設】&#10;有形固定資産減価償却率"/>
        <xdr:cNvSpPr txBox="1"/>
      </xdr:nvSpPr>
      <xdr:spPr>
        <a:xfrm>
          <a:off x="1283399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57802</xdr:rowOff>
    </xdr:from>
    <xdr:ext cx="405111" cy="259045"/>
    <xdr:sp macro="" textlink="">
      <xdr:nvSpPr>
        <xdr:cNvPr id="575" name="n_1mainValue【学校施設】&#10;有形固定資産減価償却率"/>
        <xdr:cNvSpPr txBox="1"/>
      </xdr:nvSpPr>
      <xdr:spPr>
        <a:xfrm>
          <a:off x="14504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76" name="n_2mainValue【学校施設】&#10;有形固定資産減価償却率"/>
        <xdr:cNvSpPr txBox="1"/>
      </xdr:nvSpPr>
      <xdr:spPr>
        <a:xfrm>
          <a:off x="13675369"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xdr:cNvCxnSpPr/>
      </xdr:nvCxnSpPr>
      <xdr:spPr>
        <a:xfrm>
          <a:off x="173736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xdr:cNvSpPr txBox="1"/>
      </xdr:nvSpPr>
      <xdr:spPr>
        <a:xfrm>
          <a:off x="1693499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xdr:cNvCxnSpPr/>
      </xdr:nvCxnSpPr>
      <xdr:spPr>
        <a:xfrm>
          <a:off x="173736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90" name="テキスト ボックス 589"/>
        <xdr:cNvSpPr txBox="1"/>
      </xdr:nvSpPr>
      <xdr:spPr>
        <a:xfrm>
          <a:off x="16870876"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xdr:cNvCxnSpPr/>
      </xdr:nvCxnSpPr>
      <xdr:spPr>
        <a:xfrm>
          <a:off x="173736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92" name="テキスト ボックス 591"/>
        <xdr:cNvSpPr txBox="1"/>
      </xdr:nvSpPr>
      <xdr:spPr>
        <a:xfrm>
          <a:off x="16870876"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xdr:cNvCxnSpPr/>
      </xdr:nvCxnSpPr>
      <xdr:spPr>
        <a:xfrm>
          <a:off x="173736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94" name="テキスト ボックス 593"/>
        <xdr:cNvSpPr txBox="1"/>
      </xdr:nvSpPr>
      <xdr:spPr>
        <a:xfrm>
          <a:off x="16870876"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687087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98" name="直線コネクタ 597"/>
        <xdr:cNvCxnSpPr/>
      </xdr:nvCxnSpPr>
      <xdr:spPr>
        <a:xfrm flipV="1">
          <a:off x="210559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99" name="【学校施設】&#10;一人当たり面積最小値テキスト"/>
        <xdr:cNvSpPr txBox="1"/>
      </xdr:nvSpPr>
      <xdr:spPr>
        <a:xfrm>
          <a:off x="210947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00" name="直線コネクタ 599"/>
        <xdr:cNvCxnSpPr/>
      </xdr:nvCxnSpPr>
      <xdr:spPr>
        <a:xfrm>
          <a:off x="20977225" y="109092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01" name="【学校施設】&#10;一人当たり面積最大値テキスト"/>
        <xdr:cNvSpPr txBox="1"/>
      </xdr:nvSpPr>
      <xdr:spPr>
        <a:xfrm>
          <a:off x="210947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02" name="直線コネクタ 601"/>
        <xdr:cNvCxnSpPr/>
      </xdr:nvCxnSpPr>
      <xdr:spPr>
        <a:xfrm>
          <a:off x="20977225" y="989421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03" name="【学校施設】&#10;一人当たり面積平均値テキスト"/>
        <xdr:cNvSpPr txBox="1"/>
      </xdr:nvSpPr>
      <xdr:spPr>
        <a:xfrm>
          <a:off x="210947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04" name="フローチャート: 判断 603"/>
        <xdr:cNvSpPr/>
      </xdr:nvSpPr>
      <xdr:spPr>
        <a:xfrm>
          <a:off x="210058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05" name="フローチャート: 判断 604"/>
        <xdr:cNvSpPr/>
      </xdr:nvSpPr>
      <xdr:spPr>
        <a:xfrm>
          <a:off x="20215225" y="108130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06" name="フローチャート: 判断 605"/>
        <xdr:cNvSpPr/>
      </xdr:nvSpPr>
      <xdr:spPr>
        <a:xfrm>
          <a:off x="19364325"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07" name="フローチャート: 判断 606"/>
        <xdr:cNvSpPr/>
      </xdr:nvSpPr>
      <xdr:spPr>
        <a:xfrm>
          <a:off x="1852295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30948</xdr:rowOff>
    </xdr:from>
    <xdr:to>
      <xdr:col>116</xdr:col>
      <xdr:colOff>114300</xdr:colOff>
      <xdr:row>63</xdr:row>
      <xdr:rowOff>132548</xdr:rowOff>
    </xdr:to>
    <xdr:sp macro="" textlink="">
      <xdr:nvSpPr>
        <xdr:cNvPr id="613" name="楕円 612"/>
        <xdr:cNvSpPr/>
      </xdr:nvSpPr>
      <xdr:spPr>
        <a:xfrm>
          <a:off x="21005800" y="108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614" name="【学校施設】&#10;一人当たり面積該当値テキスト"/>
        <xdr:cNvSpPr txBox="1"/>
      </xdr:nvSpPr>
      <xdr:spPr>
        <a:xfrm>
          <a:off x="210947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34468</xdr:rowOff>
    </xdr:from>
    <xdr:to>
      <xdr:col>112</xdr:col>
      <xdr:colOff>38100</xdr:colOff>
      <xdr:row>63</xdr:row>
      <xdr:rowOff>136068</xdr:rowOff>
    </xdr:to>
    <xdr:sp macro="" textlink="">
      <xdr:nvSpPr>
        <xdr:cNvPr id="615" name="楕円 614"/>
        <xdr:cNvSpPr/>
      </xdr:nvSpPr>
      <xdr:spPr>
        <a:xfrm>
          <a:off x="20215225" y="1083581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81748</xdr:rowOff>
    </xdr:from>
    <xdr:to>
      <xdr:col>116</xdr:col>
      <xdr:colOff>63500</xdr:colOff>
      <xdr:row>63</xdr:row>
      <xdr:rowOff>85268</xdr:rowOff>
    </xdr:to>
    <xdr:cxnSp macro="">
      <xdr:nvCxnSpPr>
        <xdr:cNvPr id="616" name="直線コネクタ 615"/>
        <xdr:cNvCxnSpPr/>
      </xdr:nvCxnSpPr>
      <xdr:spPr>
        <a:xfrm flipV="1">
          <a:off x="20266025" y="10883098"/>
          <a:ext cx="790575"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35657</xdr:rowOff>
    </xdr:from>
    <xdr:to>
      <xdr:col>107</xdr:col>
      <xdr:colOff>101600</xdr:colOff>
      <xdr:row>63</xdr:row>
      <xdr:rowOff>137257</xdr:rowOff>
    </xdr:to>
    <xdr:sp macro="" textlink="">
      <xdr:nvSpPr>
        <xdr:cNvPr id="617" name="楕円 616"/>
        <xdr:cNvSpPr/>
      </xdr:nvSpPr>
      <xdr:spPr>
        <a:xfrm>
          <a:off x="19364325" y="1083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85268</xdr:rowOff>
    </xdr:from>
    <xdr:to>
      <xdr:col>111</xdr:col>
      <xdr:colOff>177800</xdr:colOff>
      <xdr:row>63</xdr:row>
      <xdr:rowOff>86457</xdr:rowOff>
    </xdr:to>
    <xdr:cxnSp macro="">
      <xdr:nvCxnSpPr>
        <xdr:cNvPr id="618" name="直線コネクタ 617"/>
        <xdr:cNvCxnSpPr/>
      </xdr:nvCxnSpPr>
      <xdr:spPr>
        <a:xfrm flipV="1">
          <a:off x="19415125" y="10886618"/>
          <a:ext cx="8509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19" name="n_1aveValue【学校施設】&#10;一人当たり面積"/>
        <xdr:cNvSpPr txBox="1"/>
      </xdr:nvSpPr>
      <xdr:spPr>
        <a:xfrm>
          <a:off x="2002797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20" name="n_2aveValue【学校施設】&#10;一人当たり面積"/>
        <xdr:cNvSpPr txBox="1"/>
      </xdr:nvSpPr>
      <xdr:spPr>
        <a:xfrm>
          <a:off x="1918977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21" name="n_3aveValue【学校施設】&#10;一人当たり面積"/>
        <xdr:cNvSpPr txBox="1"/>
      </xdr:nvSpPr>
      <xdr:spPr>
        <a:xfrm>
          <a:off x="18348402"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127195</xdr:rowOff>
    </xdr:from>
    <xdr:ext cx="469744" cy="259045"/>
    <xdr:sp macro="" textlink="">
      <xdr:nvSpPr>
        <xdr:cNvPr id="622" name="n_1mainValue【学校施設】&#10;一人当たり面積"/>
        <xdr:cNvSpPr txBox="1"/>
      </xdr:nvSpPr>
      <xdr:spPr>
        <a:xfrm>
          <a:off x="20027977" y="1092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128384</xdr:rowOff>
    </xdr:from>
    <xdr:ext cx="469744" cy="259045"/>
    <xdr:sp macro="" textlink="">
      <xdr:nvSpPr>
        <xdr:cNvPr id="623" name="n_2mainValue【学校施設】&#10;一人当たり面積"/>
        <xdr:cNvSpPr txBox="1"/>
      </xdr:nvSpPr>
      <xdr:spPr>
        <a:xfrm>
          <a:off x="19189777" y="1092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150698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38827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49" name="直線コネクタ 648"/>
        <xdr:cNvCxnSpPr/>
      </xdr:nvCxnSpPr>
      <xdr:spPr>
        <a:xfrm flipV="1">
          <a:off x="15509239"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50" name="【児童館】&#10;有形固定資産減価償却率最小値テキスト"/>
        <xdr:cNvSpPr txBox="1"/>
      </xdr:nvSpPr>
      <xdr:spPr>
        <a:xfrm>
          <a:off x="15547975"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51" name="直線コネクタ 650"/>
        <xdr:cNvCxnSpPr/>
      </xdr:nvCxnSpPr>
      <xdr:spPr>
        <a:xfrm>
          <a:off x="15420975" y="1484484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2" name="【児童館】&#10;有形固定資産減価償却率最大値テキスト"/>
        <xdr:cNvSpPr txBox="1"/>
      </xdr:nvSpPr>
      <xdr:spPr>
        <a:xfrm>
          <a:off x="1554797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3" name="直線コネクタ 652"/>
        <xdr:cNvCxnSpPr/>
      </xdr:nvCxnSpPr>
      <xdr:spPr>
        <a:xfrm>
          <a:off x="15420975" y="1328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54" name="【児童館】&#10;有形固定資産減価償却率平均値テキスト"/>
        <xdr:cNvSpPr txBox="1"/>
      </xdr:nvSpPr>
      <xdr:spPr>
        <a:xfrm>
          <a:off x="15547975"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55" name="フローチャート: 判断 654"/>
        <xdr:cNvSpPr/>
      </xdr:nvSpPr>
      <xdr:spPr>
        <a:xfrm>
          <a:off x="15459075"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56" name="フローチャート: 判断 655"/>
        <xdr:cNvSpPr/>
      </xdr:nvSpPr>
      <xdr:spPr>
        <a:xfrm>
          <a:off x="14658975"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57" name="フローチャート: 判断 656"/>
        <xdr:cNvSpPr/>
      </xdr:nvSpPr>
      <xdr:spPr>
        <a:xfrm>
          <a:off x="138176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58" name="フローチャート: 判断 657"/>
        <xdr:cNvSpPr/>
      </xdr:nvSpPr>
      <xdr:spPr>
        <a:xfrm>
          <a:off x="12976225" y="1408538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664" name="楕円 663"/>
        <xdr:cNvSpPr/>
      </xdr:nvSpPr>
      <xdr:spPr>
        <a:xfrm>
          <a:off x="15459075"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55897</xdr:rowOff>
    </xdr:from>
    <xdr:ext cx="405111" cy="259045"/>
    <xdr:sp macro="" textlink="">
      <xdr:nvSpPr>
        <xdr:cNvPr id="665" name="【児童館】&#10;有形固定資産減価償却率該当値テキスト"/>
        <xdr:cNvSpPr txBox="1"/>
      </xdr:nvSpPr>
      <xdr:spPr>
        <a:xfrm>
          <a:off x="15547975"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37919</xdr:rowOff>
    </xdr:from>
    <xdr:to>
      <xdr:col>81</xdr:col>
      <xdr:colOff>101600</xdr:colOff>
      <xdr:row>80</xdr:row>
      <xdr:rowOff>139519</xdr:rowOff>
    </xdr:to>
    <xdr:sp macro="" textlink="">
      <xdr:nvSpPr>
        <xdr:cNvPr id="666" name="楕円 665"/>
        <xdr:cNvSpPr/>
      </xdr:nvSpPr>
      <xdr:spPr>
        <a:xfrm>
          <a:off x="14658975"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83820</xdr:rowOff>
    </xdr:from>
    <xdr:to>
      <xdr:col>85</xdr:col>
      <xdr:colOff>127000</xdr:colOff>
      <xdr:row>80</xdr:row>
      <xdr:rowOff>88719</xdr:rowOff>
    </xdr:to>
    <xdr:cxnSp macro="">
      <xdr:nvCxnSpPr>
        <xdr:cNvPr id="667" name="直線コネクタ 666"/>
        <xdr:cNvCxnSpPr/>
      </xdr:nvCxnSpPr>
      <xdr:spPr>
        <a:xfrm flipV="1">
          <a:off x="14709775" y="13799820"/>
          <a:ext cx="8001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85271</xdr:rowOff>
    </xdr:from>
    <xdr:to>
      <xdr:col>76</xdr:col>
      <xdr:colOff>165100</xdr:colOff>
      <xdr:row>81</xdr:row>
      <xdr:rowOff>15421</xdr:rowOff>
    </xdr:to>
    <xdr:sp macro="" textlink="">
      <xdr:nvSpPr>
        <xdr:cNvPr id="668" name="楕円 667"/>
        <xdr:cNvSpPr/>
      </xdr:nvSpPr>
      <xdr:spPr>
        <a:xfrm>
          <a:off x="138176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88719</xdr:rowOff>
    </xdr:from>
    <xdr:to>
      <xdr:col>81</xdr:col>
      <xdr:colOff>50800</xdr:colOff>
      <xdr:row>80</xdr:row>
      <xdr:rowOff>136071</xdr:rowOff>
    </xdr:to>
    <xdr:cxnSp macro="">
      <xdr:nvCxnSpPr>
        <xdr:cNvPr id="669" name="直線コネクタ 668"/>
        <xdr:cNvCxnSpPr/>
      </xdr:nvCxnSpPr>
      <xdr:spPr>
        <a:xfrm flipV="1">
          <a:off x="13868400" y="13804719"/>
          <a:ext cx="841375"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70" name="n_1aveValue【児童館】&#10;有形固定資産減価償却率"/>
        <xdr:cNvSpPr txBox="1"/>
      </xdr:nvSpPr>
      <xdr:spPr>
        <a:xfrm>
          <a:off x="14504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71" name="n_2aveValue【児童館】&#10;有形固定資産減価償却率"/>
        <xdr:cNvSpPr txBox="1"/>
      </xdr:nvSpPr>
      <xdr:spPr>
        <a:xfrm>
          <a:off x="13675369"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672" name="n_3aveValue【児童館】&#10;有形固定資産減価償却率"/>
        <xdr:cNvSpPr txBox="1"/>
      </xdr:nvSpPr>
      <xdr:spPr>
        <a:xfrm>
          <a:off x="1283399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156046</xdr:rowOff>
    </xdr:from>
    <xdr:ext cx="405111" cy="259045"/>
    <xdr:sp macro="" textlink="">
      <xdr:nvSpPr>
        <xdr:cNvPr id="673" name="n_1mainValue【児童館】&#10;有形固定資産減価償却率"/>
        <xdr:cNvSpPr txBox="1"/>
      </xdr:nvSpPr>
      <xdr:spPr>
        <a:xfrm>
          <a:off x="14504044" y="1352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31948</xdr:rowOff>
    </xdr:from>
    <xdr:ext cx="405111" cy="259045"/>
    <xdr:sp macro="" textlink="">
      <xdr:nvSpPr>
        <xdr:cNvPr id="674" name="n_2mainValue【児童館】&#10;有形固定資産減価償却率"/>
        <xdr:cNvSpPr txBox="1"/>
      </xdr:nvSpPr>
      <xdr:spPr>
        <a:xfrm>
          <a:off x="13675369"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xdr:cNvCxnSpPr/>
      </xdr:nvCxnSpPr>
      <xdr:spPr>
        <a:xfrm>
          <a:off x="17373600"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xdr:cNvSpPr txBox="1"/>
      </xdr:nvSpPr>
      <xdr:spPr>
        <a:xfrm>
          <a:off x="1693499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xdr:cNvCxnSpPr/>
      </xdr:nvCxnSpPr>
      <xdr:spPr>
        <a:xfrm>
          <a:off x="17373600"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xdr:cNvSpPr txBox="1"/>
      </xdr:nvSpPr>
      <xdr:spPr>
        <a:xfrm>
          <a:off x="1693499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xdr:cNvCxnSpPr/>
      </xdr:nvCxnSpPr>
      <xdr:spPr>
        <a:xfrm>
          <a:off x="17373600"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xdr:cNvSpPr txBox="1"/>
      </xdr:nvSpPr>
      <xdr:spPr>
        <a:xfrm>
          <a:off x="1693499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xdr:cNvCxnSpPr/>
      </xdr:nvCxnSpPr>
      <xdr:spPr>
        <a:xfrm>
          <a:off x="17373600"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xdr:cNvSpPr txBox="1"/>
      </xdr:nvSpPr>
      <xdr:spPr>
        <a:xfrm>
          <a:off x="1693499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xdr:cNvCxnSpPr/>
      </xdr:nvCxnSpPr>
      <xdr:spPr>
        <a:xfrm>
          <a:off x="17373600"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xdr:cNvSpPr txBox="1"/>
      </xdr:nvSpPr>
      <xdr:spPr>
        <a:xfrm>
          <a:off x="1693499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xdr:cNvCxnSpPr/>
      </xdr:nvCxnSpPr>
      <xdr:spPr>
        <a:xfrm>
          <a:off x="17373600"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xdr:cNvSpPr txBox="1"/>
      </xdr:nvSpPr>
      <xdr:spPr>
        <a:xfrm>
          <a:off x="1693499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00" name="直線コネクタ 699"/>
        <xdr:cNvCxnSpPr/>
      </xdr:nvCxnSpPr>
      <xdr:spPr>
        <a:xfrm flipV="1">
          <a:off x="210559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01" name="【児童館】&#10;一人当たり面積最小値テキスト"/>
        <xdr:cNvSpPr txBox="1"/>
      </xdr:nvSpPr>
      <xdr:spPr>
        <a:xfrm>
          <a:off x="210947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02" name="直線コネクタ 701"/>
        <xdr:cNvCxnSpPr/>
      </xdr:nvCxnSpPr>
      <xdr:spPr>
        <a:xfrm>
          <a:off x="20977225" y="1486444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03" name="【児童館】&#10;一人当たり面積最大値テキスト"/>
        <xdr:cNvSpPr txBox="1"/>
      </xdr:nvSpPr>
      <xdr:spPr>
        <a:xfrm>
          <a:off x="210947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04" name="直線コネクタ 703"/>
        <xdr:cNvCxnSpPr/>
      </xdr:nvCxnSpPr>
      <xdr:spPr>
        <a:xfrm>
          <a:off x="20977225" y="1337854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05" name="【児童館】&#10;一人当たり面積平均値テキスト"/>
        <xdr:cNvSpPr txBox="1"/>
      </xdr:nvSpPr>
      <xdr:spPr>
        <a:xfrm>
          <a:off x="210947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10058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07" name="フローチャート: 判断 706"/>
        <xdr:cNvSpPr/>
      </xdr:nvSpPr>
      <xdr:spPr>
        <a:xfrm>
          <a:off x="20215225" y="1437277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08" name="フローチャート: 判断 707"/>
        <xdr:cNvSpPr/>
      </xdr:nvSpPr>
      <xdr:spPr>
        <a:xfrm>
          <a:off x="19364325"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09" name="フローチャート: 判断 708"/>
        <xdr:cNvSpPr/>
      </xdr:nvSpPr>
      <xdr:spPr>
        <a:xfrm>
          <a:off x="1852295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93436</xdr:rowOff>
    </xdr:from>
    <xdr:to>
      <xdr:col>116</xdr:col>
      <xdr:colOff>114300</xdr:colOff>
      <xdr:row>84</xdr:row>
      <xdr:rowOff>23586</xdr:rowOff>
    </xdr:to>
    <xdr:sp macro="" textlink="">
      <xdr:nvSpPr>
        <xdr:cNvPr id="715" name="楕円 714"/>
        <xdr:cNvSpPr/>
      </xdr:nvSpPr>
      <xdr:spPr>
        <a:xfrm>
          <a:off x="210058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116313</xdr:rowOff>
    </xdr:from>
    <xdr:ext cx="469744" cy="259045"/>
    <xdr:sp macro="" textlink="">
      <xdr:nvSpPr>
        <xdr:cNvPr id="716" name="【児童館】&#10;一人当たり面積該当値テキスト"/>
        <xdr:cNvSpPr txBox="1"/>
      </xdr:nvSpPr>
      <xdr:spPr>
        <a:xfrm>
          <a:off x="21094700"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93436</xdr:rowOff>
    </xdr:from>
    <xdr:to>
      <xdr:col>112</xdr:col>
      <xdr:colOff>38100</xdr:colOff>
      <xdr:row>84</xdr:row>
      <xdr:rowOff>23586</xdr:rowOff>
    </xdr:to>
    <xdr:sp macro="" textlink="">
      <xdr:nvSpPr>
        <xdr:cNvPr id="717" name="楕円 716"/>
        <xdr:cNvSpPr/>
      </xdr:nvSpPr>
      <xdr:spPr>
        <a:xfrm>
          <a:off x="20215225" y="1432378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144236</xdr:rowOff>
    </xdr:from>
    <xdr:to>
      <xdr:col>116</xdr:col>
      <xdr:colOff>63500</xdr:colOff>
      <xdr:row>83</xdr:row>
      <xdr:rowOff>144236</xdr:rowOff>
    </xdr:to>
    <xdr:cxnSp macro="">
      <xdr:nvCxnSpPr>
        <xdr:cNvPr id="718" name="直線コネクタ 717"/>
        <xdr:cNvCxnSpPr/>
      </xdr:nvCxnSpPr>
      <xdr:spPr>
        <a:xfrm>
          <a:off x="20266025" y="1437458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109764</xdr:rowOff>
    </xdr:from>
    <xdr:to>
      <xdr:col>107</xdr:col>
      <xdr:colOff>101600</xdr:colOff>
      <xdr:row>84</xdr:row>
      <xdr:rowOff>39914</xdr:rowOff>
    </xdr:to>
    <xdr:sp macro="" textlink="">
      <xdr:nvSpPr>
        <xdr:cNvPr id="719" name="楕円 718"/>
        <xdr:cNvSpPr/>
      </xdr:nvSpPr>
      <xdr:spPr>
        <a:xfrm>
          <a:off x="19364325"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144236</xdr:rowOff>
    </xdr:from>
    <xdr:to>
      <xdr:col>111</xdr:col>
      <xdr:colOff>177800</xdr:colOff>
      <xdr:row>83</xdr:row>
      <xdr:rowOff>160564</xdr:rowOff>
    </xdr:to>
    <xdr:cxnSp macro="">
      <xdr:nvCxnSpPr>
        <xdr:cNvPr id="720" name="直線コネクタ 719"/>
        <xdr:cNvCxnSpPr/>
      </xdr:nvCxnSpPr>
      <xdr:spPr>
        <a:xfrm flipV="1">
          <a:off x="19415125" y="14374586"/>
          <a:ext cx="8509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721" name="n_1aveValue【児童館】&#10;一人当たり面積"/>
        <xdr:cNvSpPr txBox="1"/>
      </xdr:nvSpPr>
      <xdr:spPr>
        <a:xfrm>
          <a:off x="2002797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22" name="n_2aveValue【児童館】&#10;一人当たり面積"/>
        <xdr:cNvSpPr txBox="1"/>
      </xdr:nvSpPr>
      <xdr:spPr>
        <a:xfrm>
          <a:off x="1918977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23" name="n_3aveValue【児童館】&#10;一人当たり面積"/>
        <xdr:cNvSpPr txBox="1"/>
      </xdr:nvSpPr>
      <xdr:spPr>
        <a:xfrm>
          <a:off x="18348402"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40113</xdr:rowOff>
    </xdr:from>
    <xdr:ext cx="469744" cy="259045"/>
    <xdr:sp macro="" textlink="">
      <xdr:nvSpPr>
        <xdr:cNvPr id="724" name="n_1mainValue【児童館】&#10;一人当たり面積"/>
        <xdr:cNvSpPr txBox="1"/>
      </xdr:nvSpPr>
      <xdr:spPr>
        <a:xfrm>
          <a:off x="2002797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25" name="n_2mainValue【児童館】&#10;一人当たり面積"/>
        <xdr:cNvSpPr txBox="1"/>
      </xdr:nvSpPr>
      <xdr:spPr>
        <a:xfrm>
          <a:off x="1918977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6" name="直線コネクタ 735"/>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7" name="テキスト ボックス 736"/>
        <xdr:cNvSpPr txBox="1"/>
      </xdr:nvSpPr>
      <xdr:spPr>
        <a:xfrm>
          <a:off x="1150698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8" name="直線コネクタ 737"/>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9" name="テキスト ボックス 738"/>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0" name="直線コネクタ 739"/>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1" name="テキスト ボックス 740"/>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2" name="直線コネクタ 741"/>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3" name="テキスト ボックス 742"/>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4" name="直線コネクタ 743"/>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5" name="テキスト ボックス 744"/>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6" name="直線コネクタ 745"/>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7" name="テキスト ボックス 746"/>
        <xdr:cNvSpPr txBox="1"/>
      </xdr:nvSpPr>
      <xdr:spPr>
        <a:xfrm>
          <a:off x="1138827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9" name="テキスト ボックス 748"/>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51" name="直線コネクタ 750"/>
        <xdr:cNvCxnSpPr/>
      </xdr:nvCxnSpPr>
      <xdr:spPr>
        <a:xfrm flipV="1">
          <a:off x="15509239"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2" name="【公民館】&#10;有形固定資産減価償却率最小値テキスト"/>
        <xdr:cNvSpPr txBox="1"/>
      </xdr:nvSpPr>
      <xdr:spPr>
        <a:xfrm>
          <a:off x="15547975"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3" name="直線コネクタ 752"/>
        <xdr:cNvCxnSpPr/>
      </xdr:nvCxnSpPr>
      <xdr:spPr>
        <a:xfrm>
          <a:off x="15420975" y="185764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4" name="【公民館】&#10;有形固定資産減価償却率最大値テキスト"/>
        <xdr:cNvSpPr txBox="1"/>
      </xdr:nvSpPr>
      <xdr:spPr>
        <a:xfrm>
          <a:off x="1554797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5" name="直線コネクタ 754"/>
        <xdr:cNvCxnSpPr/>
      </xdr:nvCxnSpPr>
      <xdr:spPr>
        <a:xfrm>
          <a:off x="15420975" y="1709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56" name="【公民館】&#10;有形固定資産減価償却率平均値テキスト"/>
        <xdr:cNvSpPr txBox="1"/>
      </xdr:nvSpPr>
      <xdr:spPr>
        <a:xfrm>
          <a:off x="15547975"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57" name="フローチャート: 判断 756"/>
        <xdr:cNvSpPr/>
      </xdr:nvSpPr>
      <xdr:spPr>
        <a:xfrm>
          <a:off x="15459075"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58" name="フローチャート: 判断 757"/>
        <xdr:cNvSpPr/>
      </xdr:nvSpPr>
      <xdr:spPr>
        <a:xfrm>
          <a:off x="14658975"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59" name="フローチャート: 判断 758"/>
        <xdr:cNvSpPr/>
      </xdr:nvSpPr>
      <xdr:spPr>
        <a:xfrm>
          <a:off x="138176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60" name="フローチャート: 判断 759"/>
        <xdr:cNvSpPr/>
      </xdr:nvSpPr>
      <xdr:spPr>
        <a:xfrm>
          <a:off x="12976225" y="176357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xdr:rowOff>
    </xdr:from>
    <xdr:to>
      <xdr:col>85</xdr:col>
      <xdr:colOff>177800</xdr:colOff>
      <xdr:row>102</xdr:row>
      <xdr:rowOff>113937</xdr:rowOff>
    </xdr:to>
    <xdr:sp macro="" textlink="">
      <xdr:nvSpPr>
        <xdr:cNvPr id="766" name="楕円 765"/>
        <xdr:cNvSpPr/>
      </xdr:nvSpPr>
      <xdr:spPr>
        <a:xfrm>
          <a:off x="15459075"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35214</xdr:rowOff>
    </xdr:from>
    <xdr:ext cx="405111" cy="259045"/>
    <xdr:sp macro="" textlink="">
      <xdr:nvSpPr>
        <xdr:cNvPr id="767" name="【公民館】&#10;有形固定資産減価償却率該当値テキスト"/>
        <xdr:cNvSpPr txBox="1"/>
      </xdr:nvSpPr>
      <xdr:spPr>
        <a:xfrm>
          <a:off x="15547975" y="1735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43362</xdr:rowOff>
    </xdr:from>
    <xdr:to>
      <xdr:col>81</xdr:col>
      <xdr:colOff>101600</xdr:colOff>
      <xdr:row>102</xdr:row>
      <xdr:rowOff>144962</xdr:rowOff>
    </xdr:to>
    <xdr:sp macro="" textlink="">
      <xdr:nvSpPr>
        <xdr:cNvPr id="768" name="楕円 767"/>
        <xdr:cNvSpPr/>
      </xdr:nvSpPr>
      <xdr:spPr>
        <a:xfrm>
          <a:off x="14658975"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63137</xdr:rowOff>
    </xdr:from>
    <xdr:to>
      <xdr:col>85</xdr:col>
      <xdr:colOff>127000</xdr:colOff>
      <xdr:row>102</xdr:row>
      <xdr:rowOff>94162</xdr:rowOff>
    </xdr:to>
    <xdr:cxnSp macro="">
      <xdr:nvCxnSpPr>
        <xdr:cNvPr id="769" name="直線コネクタ 768"/>
        <xdr:cNvCxnSpPr/>
      </xdr:nvCxnSpPr>
      <xdr:spPr>
        <a:xfrm flipV="1">
          <a:off x="14709775" y="17551037"/>
          <a:ext cx="8001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77651</xdr:rowOff>
    </xdr:from>
    <xdr:to>
      <xdr:col>76</xdr:col>
      <xdr:colOff>165100</xdr:colOff>
      <xdr:row>103</xdr:row>
      <xdr:rowOff>7801</xdr:rowOff>
    </xdr:to>
    <xdr:sp macro="" textlink="">
      <xdr:nvSpPr>
        <xdr:cNvPr id="770" name="楕円 769"/>
        <xdr:cNvSpPr/>
      </xdr:nvSpPr>
      <xdr:spPr>
        <a:xfrm>
          <a:off x="138176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94162</xdr:rowOff>
    </xdr:from>
    <xdr:to>
      <xdr:col>81</xdr:col>
      <xdr:colOff>50800</xdr:colOff>
      <xdr:row>102</xdr:row>
      <xdr:rowOff>128451</xdr:rowOff>
    </xdr:to>
    <xdr:cxnSp macro="">
      <xdr:nvCxnSpPr>
        <xdr:cNvPr id="771" name="直線コネクタ 770"/>
        <xdr:cNvCxnSpPr/>
      </xdr:nvCxnSpPr>
      <xdr:spPr>
        <a:xfrm flipV="1">
          <a:off x="13868400" y="17582062"/>
          <a:ext cx="8413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72" name="n_1aveValue【公民館】&#10;有形固定資産減価償却率"/>
        <xdr:cNvSpPr txBox="1"/>
      </xdr:nvSpPr>
      <xdr:spPr>
        <a:xfrm>
          <a:off x="14504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73" name="n_2aveValue【公民館】&#10;有形固定資産減価償却率"/>
        <xdr:cNvSpPr txBox="1"/>
      </xdr:nvSpPr>
      <xdr:spPr>
        <a:xfrm>
          <a:off x="13675369"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774" name="n_3aveValue【公民館】&#10;有形固定資産減価償却率"/>
        <xdr:cNvSpPr txBox="1"/>
      </xdr:nvSpPr>
      <xdr:spPr>
        <a:xfrm>
          <a:off x="1283399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161489</xdr:rowOff>
    </xdr:from>
    <xdr:ext cx="405111" cy="259045"/>
    <xdr:sp macro="" textlink="">
      <xdr:nvSpPr>
        <xdr:cNvPr id="775" name="n_1mainValue【公民館】&#10;有形固定資産減価償却率"/>
        <xdr:cNvSpPr txBox="1"/>
      </xdr:nvSpPr>
      <xdr:spPr>
        <a:xfrm>
          <a:off x="145040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24328</xdr:rowOff>
    </xdr:from>
    <xdr:ext cx="405111" cy="259045"/>
    <xdr:sp macro="" textlink="">
      <xdr:nvSpPr>
        <xdr:cNvPr id="776" name="n_2mainValue【公民館】&#10;有形固定資産減価償却率"/>
        <xdr:cNvSpPr txBox="1"/>
      </xdr:nvSpPr>
      <xdr:spPr>
        <a:xfrm>
          <a:off x="13675369"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02" name="直線コネクタ 801"/>
        <xdr:cNvCxnSpPr/>
      </xdr:nvCxnSpPr>
      <xdr:spPr>
        <a:xfrm flipV="1">
          <a:off x="210559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03" name="【公民館】&#10;一人当たり面積最小値テキスト"/>
        <xdr:cNvSpPr txBox="1"/>
      </xdr:nvSpPr>
      <xdr:spPr>
        <a:xfrm>
          <a:off x="210947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04" name="直線コネクタ 803"/>
        <xdr:cNvCxnSpPr/>
      </xdr:nvCxnSpPr>
      <xdr:spPr>
        <a:xfrm>
          <a:off x="20977225" y="1871526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05" name="【公民館】&#10;一人当たり面積最大値テキスト"/>
        <xdr:cNvSpPr txBox="1"/>
      </xdr:nvSpPr>
      <xdr:spPr>
        <a:xfrm>
          <a:off x="210947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06" name="直線コネクタ 805"/>
        <xdr:cNvCxnSpPr/>
      </xdr:nvCxnSpPr>
      <xdr:spPr>
        <a:xfrm>
          <a:off x="20977225" y="1716731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07" name="【公民館】&#10;一人当たり面積平均値テキスト"/>
        <xdr:cNvSpPr txBox="1"/>
      </xdr:nvSpPr>
      <xdr:spPr>
        <a:xfrm>
          <a:off x="210947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08" name="フローチャート: 判断 807"/>
        <xdr:cNvSpPr/>
      </xdr:nvSpPr>
      <xdr:spPr>
        <a:xfrm>
          <a:off x="210058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09" name="フローチャート: 判断 808"/>
        <xdr:cNvSpPr/>
      </xdr:nvSpPr>
      <xdr:spPr>
        <a:xfrm>
          <a:off x="20215225" y="183248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10" name="フローチャート: 判断 809"/>
        <xdr:cNvSpPr/>
      </xdr:nvSpPr>
      <xdr:spPr>
        <a:xfrm>
          <a:off x="19364325"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11" name="フローチャート: 判断 810"/>
        <xdr:cNvSpPr/>
      </xdr:nvSpPr>
      <xdr:spPr>
        <a:xfrm>
          <a:off x="1852295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56424</xdr:rowOff>
    </xdr:from>
    <xdr:to>
      <xdr:col>116</xdr:col>
      <xdr:colOff>114300</xdr:colOff>
      <xdr:row>104</xdr:row>
      <xdr:rowOff>158024</xdr:rowOff>
    </xdr:to>
    <xdr:sp macro="" textlink="">
      <xdr:nvSpPr>
        <xdr:cNvPr id="817" name="楕円 816"/>
        <xdr:cNvSpPr/>
      </xdr:nvSpPr>
      <xdr:spPr>
        <a:xfrm>
          <a:off x="210058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79301</xdr:rowOff>
    </xdr:from>
    <xdr:ext cx="469744" cy="259045"/>
    <xdr:sp macro="" textlink="">
      <xdr:nvSpPr>
        <xdr:cNvPr id="818" name="【公民館】&#10;一人当たり面積該当値テキスト"/>
        <xdr:cNvSpPr txBox="1"/>
      </xdr:nvSpPr>
      <xdr:spPr>
        <a:xfrm>
          <a:off x="21094700" y="1773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72752</xdr:rowOff>
    </xdr:from>
    <xdr:to>
      <xdr:col>112</xdr:col>
      <xdr:colOff>38100</xdr:colOff>
      <xdr:row>105</xdr:row>
      <xdr:rowOff>2902</xdr:rowOff>
    </xdr:to>
    <xdr:sp macro="" textlink="">
      <xdr:nvSpPr>
        <xdr:cNvPr id="819" name="楕円 818"/>
        <xdr:cNvSpPr/>
      </xdr:nvSpPr>
      <xdr:spPr>
        <a:xfrm>
          <a:off x="20215225" y="1790355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107224</xdr:rowOff>
    </xdr:from>
    <xdr:to>
      <xdr:col>116</xdr:col>
      <xdr:colOff>63500</xdr:colOff>
      <xdr:row>104</xdr:row>
      <xdr:rowOff>123552</xdr:rowOff>
    </xdr:to>
    <xdr:cxnSp macro="">
      <xdr:nvCxnSpPr>
        <xdr:cNvPr id="820" name="直線コネクタ 819"/>
        <xdr:cNvCxnSpPr/>
      </xdr:nvCxnSpPr>
      <xdr:spPr>
        <a:xfrm flipV="1">
          <a:off x="20266025" y="17938024"/>
          <a:ext cx="7905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82550</xdr:rowOff>
    </xdr:from>
    <xdr:to>
      <xdr:col>107</xdr:col>
      <xdr:colOff>101600</xdr:colOff>
      <xdr:row>105</xdr:row>
      <xdr:rowOff>12700</xdr:rowOff>
    </xdr:to>
    <xdr:sp macro="" textlink="">
      <xdr:nvSpPr>
        <xdr:cNvPr id="821" name="楕円 820"/>
        <xdr:cNvSpPr/>
      </xdr:nvSpPr>
      <xdr:spPr>
        <a:xfrm>
          <a:off x="19364325"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123552</xdr:rowOff>
    </xdr:from>
    <xdr:to>
      <xdr:col>111</xdr:col>
      <xdr:colOff>177800</xdr:colOff>
      <xdr:row>104</xdr:row>
      <xdr:rowOff>133350</xdr:rowOff>
    </xdr:to>
    <xdr:cxnSp macro="">
      <xdr:nvCxnSpPr>
        <xdr:cNvPr id="822" name="直線コネクタ 821"/>
        <xdr:cNvCxnSpPr/>
      </xdr:nvCxnSpPr>
      <xdr:spPr>
        <a:xfrm flipV="1">
          <a:off x="19415125" y="17954352"/>
          <a:ext cx="8509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823" name="n_1aveValue【公民館】&#10;一人当たり面積"/>
        <xdr:cNvSpPr txBox="1"/>
      </xdr:nvSpPr>
      <xdr:spPr>
        <a:xfrm>
          <a:off x="2002797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24" name="n_2aveValue【公民館】&#10;一人当たり面積"/>
        <xdr:cNvSpPr txBox="1"/>
      </xdr:nvSpPr>
      <xdr:spPr>
        <a:xfrm>
          <a:off x="1918977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825" name="n_3aveValue【公民館】&#10;一人当たり面積"/>
        <xdr:cNvSpPr txBox="1"/>
      </xdr:nvSpPr>
      <xdr:spPr>
        <a:xfrm>
          <a:off x="18348402"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19429</xdr:rowOff>
    </xdr:from>
    <xdr:ext cx="469744" cy="259045"/>
    <xdr:sp macro="" textlink="">
      <xdr:nvSpPr>
        <xdr:cNvPr id="826" name="n_1mainValue【公民館】&#10;一人当たり面積"/>
        <xdr:cNvSpPr txBox="1"/>
      </xdr:nvSpPr>
      <xdr:spPr>
        <a:xfrm>
          <a:off x="20027977" y="1767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29227</xdr:rowOff>
    </xdr:from>
    <xdr:ext cx="469744" cy="259045"/>
    <xdr:sp macro="" textlink="">
      <xdr:nvSpPr>
        <xdr:cNvPr id="827" name="n_2mainValue【公民館】&#10;一人当たり面積"/>
        <xdr:cNvSpPr txBox="1"/>
      </xdr:nvSpPr>
      <xdr:spPr>
        <a:xfrm>
          <a:off x="1918977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有形固定資産減価償却率は、概ね類似団体平均と比べ償却が進んでいる。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公営住宅が特に高い状況であるが、平成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年度より公営住宅棟長寿命化計画に基づき早期修繕による長寿命化を図っているとともに、平成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月豪雨被災に伴う災害公営住宅の建設完了を令和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年度に予定している。一人当たり面積の増加は否めないが、有形固定資産減価償却率は回復が見込まれる。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割以上の建物が法定耐用年数を超過し、</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割以上が法定耐用年数の半分以上経過しているため、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高い状況である。</a:t>
          </a:r>
          <a:r>
            <a:rPr kumimoji="1" lang="ja-JP" altLang="en-US" sz="1300">
              <a:latin typeface="ＭＳ Ｐゴシック" panose="020B0600070205080204" pitchFamily="50" charset="-128"/>
              <a:ea typeface="ＭＳ Ｐゴシック" panose="020B0600070205080204" pitchFamily="50" charset="-128"/>
            </a:rPr>
            <a:t>公民館個別施設計画を策定し、適切な維持管理に努める。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43,400
43,249
432.22
34,683,337
32,216,482
1,988,087
14,640,207
27,387,765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0401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852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4062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4450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327525" y="723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4450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327525" y="596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4450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3561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565525" y="66611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714625"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87325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53340</xdr:rowOff>
    </xdr:from>
    <xdr:to>
      <xdr:col>24</xdr:col>
      <xdr:colOff>114300</xdr:colOff>
      <xdr:row>39</xdr:row>
      <xdr:rowOff>154940</xdr:rowOff>
    </xdr:to>
    <xdr:sp macro="" textlink="">
      <xdr:nvSpPr>
        <xdr:cNvPr id="70" name="楕円 69"/>
        <xdr:cNvSpPr/>
      </xdr:nvSpPr>
      <xdr:spPr>
        <a:xfrm>
          <a:off x="43561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31767</xdr:rowOff>
    </xdr:from>
    <xdr:ext cx="405111" cy="259045"/>
    <xdr:sp macro="" textlink="">
      <xdr:nvSpPr>
        <xdr:cNvPr id="71" name="【図書館】&#10;有形固定資産減価償却率該当値テキスト"/>
        <xdr:cNvSpPr txBox="1"/>
      </xdr:nvSpPr>
      <xdr:spPr>
        <a:xfrm>
          <a:off x="4445000" y="671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91440</xdr:rowOff>
    </xdr:from>
    <xdr:to>
      <xdr:col>20</xdr:col>
      <xdr:colOff>38100</xdr:colOff>
      <xdr:row>40</xdr:row>
      <xdr:rowOff>21590</xdr:rowOff>
    </xdr:to>
    <xdr:sp macro="" textlink="">
      <xdr:nvSpPr>
        <xdr:cNvPr id="72" name="楕円 71"/>
        <xdr:cNvSpPr/>
      </xdr:nvSpPr>
      <xdr:spPr>
        <a:xfrm>
          <a:off x="3565525" y="67779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104140</xdr:rowOff>
    </xdr:from>
    <xdr:to>
      <xdr:col>24</xdr:col>
      <xdr:colOff>63500</xdr:colOff>
      <xdr:row>39</xdr:row>
      <xdr:rowOff>142240</xdr:rowOff>
    </xdr:to>
    <xdr:cxnSp macro="">
      <xdr:nvCxnSpPr>
        <xdr:cNvPr id="73" name="直線コネクタ 72"/>
        <xdr:cNvCxnSpPr/>
      </xdr:nvCxnSpPr>
      <xdr:spPr>
        <a:xfrm flipV="1">
          <a:off x="3616325" y="679069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134620</xdr:rowOff>
    </xdr:from>
    <xdr:to>
      <xdr:col>15</xdr:col>
      <xdr:colOff>101600</xdr:colOff>
      <xdr:row>40</xdr:row>
      <xdr:rowOff>64770</xdr:rowOff>
    </xdr:to>
    <xdr:sp macro="" textlink="">
      <xdr:nvSpPr>
        <xdr:cNvPr id="74" name="楕円 73"/>
        <xdr:cNvSpPr/>
      </xdr:nvSpPr>
      <xdr:spPr>
        <a:xfrm>
          <a:off x="2714625"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142240</xdr:rowOff>
    </xdr:from>
    <xdr:to>
      <xdr:col>19</xdr:col>
      <xdr:colOff>177800</xdr:colOff>
      <xdr:row>40</xdr:row>
      <xdr:rowOff>13970</xdr:rowOff>
    </xdr:to>
    <xdr:cxnSp macro="">
      <xdr:nvCxnSpPr>
        <xdr:cNvPr id="75" name="直線コネクタ 74"/>
        <xdr:cNvCxnSpPr/>
      </xdr:nvCxnSpPr>
      <xdr:spPr>
        <a:xfrm flipV="1">
          <a:off x="2765425" y="6828790"/>
          <a:ext cx="8509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6" name="n_1aveValue【図書館】&#10;有形固定資産減価償却率"/>
        <xdr:cNvSpPr txBox="1"/>
      </xdr:nvSpPr>
      <xdr:spPr>
        <a:xfrm>
          <a:off x="341059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7" name="n_2aveValue【図書館】&#10;有形固定資産減価償却率"/>
        <xdr:cNvSpPr txBox="1"/>
      </xdr:nvSpPr>
      <xdr:spPr>
        <a:xfrm>
          <a:off x="257239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8" name="n_3aveValue【図書館】&#10;有形固定資産減価償却率"/>
        <xdr:cNvSpPr txBox="1"/>
      </xdr:nvSpPr>
      <xdr:spPr>
        <a:xfrm>
          <a:off x="1731019"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12717</xdr:rowOff>
    </xdr:from>
    <xdr:ext cx="405111" cy="259045"/>
    <xdr:sp macro="" textlink="">
      <xdr:nvSpPr>
        <xdr:cNvPr id="79" name="n_1mainValue【図書館】&#10;有形固定資産減価償却率"/>
        <xdr:cNvSpPr txBox="1"/>
      </xdr:nvSpPr>
      <xdr:spPr>
        <a:xfrm>
          <a:off x="3410594" y="687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55897</xdr:rowOff>
    </xdr:from>
    <xdr:ext cx="405111" cy="259045"/>
    <xdr:sp macro="" textlink="">
      <xdr:nvSpPr>
        <xdr:cNvPr id="80" name="n_2mainValue【図書館】&#10;有形固定資産減価償却率"/>
        <xdr:cNvSpPr txBox="1"/>
      </xdr:nvSpPr>
      <xdr:spPr>
        <a:xfrm>
          <a:off x="2572394" y="691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280150" y="7048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58320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58320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280150" y="5905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xdr:cNvSpPr txBox="1"/>
      </xdr:nvSpPr>
      <xdr:spPr>
        <a:xfrm>
          <a:off x="58320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xdr:cNvCxnSpPr/>
      </xdr:nvCxnSpPr>
      <xdr:spPr>
        <a:xfrm flipV="1">
          <a:off x="9952990"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xdr:cNvSpPr txBox="1"/>
      </xdr:nvSpPr>
      <xdr:spPr>
        <a:xfrm>
          <a:off x="9991725"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xdr:cNvCxnSpPr/>
      </xdr:nvCxnSpPr>
      <xdr:spPr>
        <a:xfrm>
          <a:off x="9874250" y="69913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xdr:cNvSpPr txBox="1"/>
      </xdr:nvSpPr>
      <xdr:spPr>
        <a:xfrm>
          <a:off x="9991725"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xdr:cNvCxnSpPr/>
      </xdr:nvCxnSpPr>
      <xdr:spPr>
        <a:xfrm>
          <a:off x="9874250" y="58254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5" name="【図書館】&#10;一人当たり面積平均値テキスト"/>
        <xdr:cNvSpPr txBox="1"/>
      </xdr:nvSpPr>
      <xdr:spPr>
        <a:xfrm>
          <a:off x="9991725"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xdr:cNvSpPr/>
      </xdr:nvSpPr>
      <xdr:spPr>
        <a:xfrm>
          <a:off x="9912350" y="66433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xdr:cNvSpPr/>
      </xdr:nvSpPr>
      <xdr:spPr>
        <a:xfrm>
          <a:off x="911225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xdr:cNvSpPr/>
      </xdr:nvSpPr>
      <xdr:spPr>
        <a:xfrm>
          <a:off x="8270875" y="66605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9" name="フローチャート: 判断 108"/>
        <xdr:cNvSpPr/>
      </xdr:nvSpPr>
      <xdr:spPr>
        <a:xfrm>
          <a:off x="7419975"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15" name="楕円 114"/>
        <xdr:cNvSpPr/>
      </xdr:nvSpPr>
      <xdr:spPr>
        <a:xfrm>
          <a:off x="9912350" y="66433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106697</xdr:rowOff>
    </xdr:from>
    <xdr:ext cx="469744" cy="259045"/>
    <xdr:sp macro="" textlink="">
      <xdr:nvSpPr>
        <xdr:cNvPr id="116" name="【図書館】&#10;一人当たり面積該当値テキスト"/>
        <xdr:cNvSpPr txBox="1"/>
      </xdr:nvSpPr>
      <xdr:spPr>
        <a:xfrm>
          <a:off x="9991725"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133985</xdr:rowOff>
    </xdr:from>
    <xdr:to>
      <xdr:col>50</xdr:col>
      <xdr:colOff>165100</xdr:colOff>
      <xdr:row>39</xdr:row>
      <xdr:rowOff>64135</xdr:rowOff>
    </xdr:to>
    <xdr:sp macro="" textlink="">
      <xdr:nvSpPr>
        <xdr:cNvPr id="117" name="楕円 116"/>
        <xdr:cNvSpPr/>
      </xdr:nvSpPr>
      <xdr:spPr>
        <a:xfrm>
          <a:off x="911225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xdr:rowOff>
    </xdr:from>
    <xdr:to>
      <xdr:col>55</xdr:col>
      <xdr:colOff>0</xdr:colOff>
      <xdr:row>39</xdr:row>
      <xdr:rowOff>13335</xdr:rowOff>
    </xdr:to>
    <xdr:cxnSp macro="">
      <xdr:nvCxnSpPr>
        <xdr:cNvPr id="118" name="直線コネクタ 117"/>
        <xdr:cNvCxnSpPr/>
      </xdr:nvCxnSpPr>
      <xdr:spPr>
        <a:xfrm flipV="1">
          <a:off x="9163050" y="6694170"/>
          <a:ext cx="7905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9" name="楕円 118"/>
        <xdr:cNvSpPr/>
      </xdr:nvSpPr>
      <xdr:spPr>
        <a:xfrm>
          <a:off x="8270875" y="66548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xdr:rowOff>
    </xdr:from>
    <xdr:to>
      <xdr:col>50</xdr:col>
      <xdr:colOff>114300</xdr:colOff>
      <xdr:row>39</xdr:row>
      <xdr:rowOff>19050</xdr:rowOff>
    </xdr:to>
    <xdr:cxnSp macro="">
      <xdr:nvCxnSpPr>
        <xdr:cNvPr id="120" name="直線コネクタ 119"/>
        <xdr:cNvCxnSpPr/>
      </xdr:nvCxnSpPr>
      <xdr:spPr>
        <a:xfrm flipV="1">
          <a:off x="8321675" y="6699885"/>
          <a:ext cx="8413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1" name="n_1aveValue【図書館】&#10;一人当たり面積"/>
        <xdr:cNvSpPr txBox="1"/>
      </xdr:nvSpPr>
      <xdr:spPr>
        <a:xfrm>
          <a:off x="8925002"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2" name="n_2aveValue【図書館】&#10;一人当たり面積"/>
        <xdr:cNvSpPr txBox="1"/>
      </xdr:nvSpPr>
      <xdr:spPr>
        <a:xfrm>
          <a:off x="80963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3" name="n_3aveValue【図書館】&#10;一人当たり面積"/>
        <xdr:cNvSpPr txBox="1"/>
      </xdr:nvSpPr>
      <xdr:spPr>
        <a:xfrm>
          <a:off x="7245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80662</xdr:rowOff>
    </xdr:from>
    <xdr:ext cx="469744" cy="259045"/>
    <xdr:sp macro="" textlink="">
      <xdr:nvSpPr>
        <xdr:cNvPr id="124" name="n_1mainValue【図書館】&#10;一人当たり面積"/>
        <xdr:cNvSpPr txBox="1"/>
      </xdr:nvSpPr>
      <xdr:spPr>
        <a:xfrm>
          <a:off x="8925002"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25" name="n_2mainValue【図書館】&#10;一人当たり面積"/>
        <xdr:cNvSpPr txBox="1"/>
      </xdr:nvSpPr>
      <xdr:spPr>
        <a:xfrm>
          <a:off x="80963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040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494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852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xdr:cNvCxnSpPr/>
      </xdr:nvCxnSpPr>
      <xdr:spPr>
        <a:xfrm flipV="1">
          <a:off x="44062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xdr:cNvSpPr txBox="1"/>
      </xdr:nvSpPr>
      <xdr:spPr>
        <a:xfrm>
          <a:off x="44450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xdr:cNvCxnSpPr/>
      </xdr:nvCxnSpPr>
      <xdr:spPr>
        <a:xfrm>
          <a:off x="4327525" y="110509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xdr:cNvSpPr txBox="1"/>
      </xdr:nvSpPr>
      <xdr:spPr>
        <a:xfrm>
          <a:off x="44450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xdr:cNvCxnSpPr/>
      </xdr:nvCxnSpPr>
      <xdr:spPr>
        <a:xfrm>
          <a:off x="4327525" y="95497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xdr:cNvSpPr txBox="1"/>
      </xdr:nvSpPr>
      <xdr:spPr>
        <a:xfrm>
          <a:off x="44450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xdr:cNvSpPr/>
      </xdr:nvSpPr>
      <xdr:spPr>
        <a:xfrm>
          <a:off x="43561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xdr:cNvSpPr/>
      </xdr:nvSpPr>
      <xdr:spPr>
        <a:xfrm>
          <a:off x="3565525" y="102209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xdr:cNvSpPr/>
      </xdr:nvSpPr>
      <xdr:spPr>
        <a:xfrm>
          <a:off x="2714625"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9" name="フローチャート: 判断 158"/>
        <xdr:cNvSpPr/>
      </xdr:nvSpPr>
      <xdr:spPr>
        <a:xfrm>
          <a:off x="187325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61595</xdr:rowOff>
    </xdr:from>
    <xdr:to>
      <xdr:col>24</xdr:col>
      <xdr:colOff>114300</xdr:colOff>
      <xdr:row>58</xdr:row>
      <xdr:rowOff>163195</xdr:rowOff>
    </xdr:to>
    <xdr:sp macro="" textlink="">
      <xdr:nvSpPr>
        <xdr:cNvPr id="165" name="楕円 164"/>
        <xdr:cNvSpPr/>
      </xdr:nvSpPr>
      <xdr:spPr>
        <a:xfrm>
          <a:off x="43561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84472</xdr:rowOff>
    </xdr:from>
    <xdr:ext cx="405111" cy="259045"/>
    <xdr:sp macro="" textlink="">
      <xdr:nvSpPr>
        <xdr:cNvPr id="166" name="【体育館・プール】&#10;有形固定資産減価償却率該当値テキスト"/>
        <xdr:cNvSpPr txBox="1"/>
      </xdr:nvSpPr>
      <xdr:spPr>
        <a:xfrm>
          <a:off x="4445000"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107315</xdr:rowOff>
    </xdr:from>
    <xdr:to>
      <xdr:col>20</xdr:col>
      <xdr:colOff>38100</xdr:colOff>
      <xdr:row>59</xdr:row>
      <xdr:rowOff>37465</xdr:rowOff>
    </xdr:to>
    <xdr:sp macro="" textlink="">
      <xdr:nvSpPr>
        <xdr:cNvPr id="167" name="楕円 166"/>
        <xdr:cNvSpPr/>
      </xdr:nvSpPr>
      <xdr:spPr>
        <a:xfrm>
          <a:off x="3565525" y="100514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112395</xdr:rowOff>
    </xdr:from>
    <xdr:to>
      <xdr:col>24</xdr:col>
      <xdr:colOff>63500</xdr:colOff>
      <xdr:row>58</xdr:row>
      <xdr:rowOff>158115</xdr:rowOff>
    </xdr:to>
    <xdr:cxnSp macro="">
      <xdr:nvCxnSpPr>
        <xdr:cNvPr id="168" name="直線コネクタ 167"/>
        <xdr:cNvCxnSpPr/>
      </xdr:nvCxnSpPr>
      <xdr:spPr>
        <a:xfrm flipV="1">
          <a:off x="3616325" y="10056495"/>
          <a:ext cx="7905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69" name="楕円 168"/>
        <xdr:cNvSpPr/>
      </xdr:nvSpPr>
      <xdr:spPr>
        <a:xfrm>
          <a:off x="2714625"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158115</xdr:rowOff>
    </xdr:from>
    <xdr:to>
      <xdr:col>19</xdr:col>
      <xdr:colOff>177800</xdr:colOff>
      <xdr:row>58</xdr:row>
      <xdr:rowOff>160020</xdr:rowOff>
    </xdr:to>
    <xdr:cxnSp macro="">
      <xdr:nvCxnSpPr>
        <xdr:cNvPr id="170" name="直線コネクタ 169"/>
        <xdr:cNvCxnSpPr/>
      </xdr:nvCxnSpPr>
      <xdr:spPr>
        <a:xfrm flipV="1">
          <a:off x="2765425" y="10102215"/>
          <a:ext cx="850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1" name="n_1aveValue【体育館・プール】&#10;有形固定資産減価償却率"/>
        <xdr:cNvSpPr txBox="1"/>
      </xdr:nvSpPr>
      <xdr:spPr>
        <a:xfrm>
          <a:off x="341059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2" name="n_2aveValue【体育館・プール】&#10;有形固定資産減価償却率"/>
        <xdr:cNvSpPr txBox="1"/>
      </xdr:nvSpPr>
      <xdr:spPr>
        <a:xfrm>
          <a:off x="257239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73" name="n_3aveValue【体育館・プール】&#10;有形固定資産減価償却率"/>
        <xdr:cNvSpPr txBox="1"/>
      </xdr:nvSpPr>
      <xdr:spPr>
        <a:xfrm>
          <a:off x="1731019"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53992</xdr:rowOff>
    </xdr:from>
    <xdr:ext cx="405111" cy="259045"/>
    <xdr:sp macro="" textlink="">
      <xdr:nvSpPr>
        <xdr:cNvPr id="174" name="n_1mainValue【体育館・プール】&#10;有形固定資産減価償却率"/>
        <xdr:cNvSpPr txBox="1"/>
      </xdr:nvSpPr>
      <xdr:spPr>
        <a:xfrm>
          <a:off x="341059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175" name="n_2mainValue【体育館・プール】&#10;有形固定資産減価償却率"/>
        <xdr:cNvSpPr txBox="1"/>
      </xdr:nvSpPr>
      <xdr:spPr>
        <a:xfrm>
          <a:off x="257239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58320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58320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58320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58320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xdr:cNvCxnSpPr/>
      </xdr:nvCxnSpPr>
      <xdr:spPr>
        <a:xfrm flipV="1">
          <a:off x="9952990"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xdr:cNvSpPr txBox="1"/>
      </xdr:nvSpPr>
      <xdr:spPr>
        <a:xfrm>
          <a:off x="9991725"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xdr:cNvCxnSpPr/>
      </xdr:nvCxnSpPr>
      <xdr:spPr>
        <a:xfrm>
          <a:off x="9874250" y="109641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xdr:cNvSpPr txBox="1"/>
      </xdr:nvSpPr>
      <xdr:spPr>
        <a:xfrm>
          <a:off x="9991725"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xdr:cNvCxnSpPr/>
      </xdr:nvCxnSpPr>
      <xdr:spPr>
        <a:xfrm>
          <a:off x="9874250" y="989655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xdr:cNvSpPr txBox="1"/>
      </xdr:nvSpPr>
      <xdr:spPr>
        <a:xfrm>
          <a:off x="9991725"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xdr:cNvSpPr/>
      </xdr:nvSpPr>
      <xdr:spPr>
        <a:xfrm>
          <a:off x="9912350" y="107647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xdr:cNvSpPr/>
      </xdr:nvSpPr>
      <xdr:spPr>
        <a:xfrm>
          <a:off x="911225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xdr:cNvSpPr/>
      </xdr:nvSpPr>
      <xdr:spPr>
        <a:xfrm>
          <a:off x="8270875" y="1077295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06" name="フローチャート: 判断 205"/>
        <xdr:cNvSpPr/>
      </xdr:nvSpPr>
      <xdr:spPr>
        <a:xfrm>
          <a:off x="7419975"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71272</xdr:rowOff>
    </xdr:from>
    <xdr:to>
      <xdr:col>55</xdr:col>
      <xdr:colOff>50800</xdr:colOff>
      <xdr:row>63</xdr:row>
      <xdr:rowOff>1422</xdr:rowOff>
    </xdr:to>
    <xdr:sp macro="" textlink="">
      <xdr:nvSpPr>
        <xdr:cNvPr id="212" name="楕円 211"/>
        <xdr:cNvSpPr/>
      </xdr:nvSpPr>
      <xdr:spPr>
        <a:xfrm>
          <a:off x="9912350" y="1070117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94149</xdr:rowOff>
    </xdr:from>
    <xdr:ext cx="469744" cy="259045"/>
    <xdr:sp macro="" textlink="">
      <xdr:nvSpPr>
        <xdr:cNvPr id="213" name="【体育館・プール】&#10;一人当たり面積該当値テキスト"/>
        <xdr:cNvSpPr txBox="1"/>
      </xdr:nvSpPr>
      <xdr:spPr>
        <a:xfrm>
          <a:off x="9991725" y="105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75387</xdr:rowOff>
    </xdr:from>
    <xdr:to>
      <xdr:col>50</xdr:col>
      <xdr:colOff>165100</xdr:colOff>
      <xdr:row>63</xdr:row>
      <xdr:rowOff>5537</xdr:rowOff>
    </xdr:to>
    <xdr:sp macro="" textlink="">
      <xdr:nvSpPr>
        <xdr:cNvPr id="214" name="楕円 213"/>
        <xdr:cNvSpPr/>
      </xdr:nvSpPr>
      <xdr:spPr>
        <a:xfrm>
          <a:off x="9112250" y="107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122072</xdr:rowOff>
    </xdr:from>
    <xdr:to>
      <xdr:col>55</xdr:col>
      <xdr:colOff>0</xdr:colOff>
      <xdr:row>62</xdr:row>
      <xdr:rowOff>126187</xdr:rowOff>
    </xdr:to>
    <xdr:cxnSp macro="">
      <xdr:nvCxnSpPr>
        <xdr:cNvPr id="215" name="直線コネクタ 214"/>
        <xdr:cNvCxnSpPr/>
      </xdr:nvCxnSpPr>
      <xdr:spPr>
        <a:xfrm flipV="1">
          <a:off x="9163050" y="10751972"/>
          <a:ext cx="790575"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78587</xdr:rowOff>
    </xdr:from>
    <xdr:to>
      <xdr:col>46</xdr:col>
      <xdr:colOff>38100</xdr:colOff>
      <xdr:row>63</xdr:row>
      <xdr:rowOff>8737</xdr:rowOff>
    </xdr:to>
    <xdr:sp macro="" textlink="">
      <xdr:nvSpPr>
        <xdr:cNvPr id="216" name="楕円 215"/>
        <xdr:cNvSpPr/>
      </xdr:nvSpPr>
      <xdr:spPr>
        <a:xfrm>
          <a:off x="8270875" y="107084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126187</xdr:rowOff>
    </xdr:from>
    <xdr:to>
      <xdr:col>50</xdr:col>
      <xdr:colOff>114300</xdr:colOff>
      <xdr:row>62</xdr:row>
      <xdr:rowOff>129387</xdr:rowOff>
    </xdr:to>
    <xdr:cxnSp macro="">
      <xdr:nvCxnSpPr>
        <xdr:cNvPr id="217" name="直線コネクタ 216"/>
        <xdr:cNvCxnSpPr/>
      </xdr:nvCxnSpPr>
      <xdr:spPr>
        <a:xfrm flipV="1">
          <a:off x="8321675" y="10756087"/>
          <a:ext cx="841375"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18" name="n_1aveValue【体育館・プール】&#10;一人当たり面積"/>
        <xdr:cNvSpPr txBox="1"/>
      </xdr:nvSpPr>
      <xdr:spPr>
        <a:xfrm>
          <a:off x="8925002"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19" name="n_2aveValue【体育館・プール】&#10;一人当たり面積"/>
        <xdr:cNvSpPr txBox="1"/>
      </xdr:nvSpPr>
      <xdr:spPr>
        <a:xfrm>
          <a:off x="80963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20" name="n_3aveValue【体育館・プール】&#10;一人当たり面積"/>
        <xdr:cNvSpPr txBox="1"/>
      </xdr:nvSpPr>
      <xdr:spPr>
        <a:xfrm>
          <a:off x="7245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22064</xdr:rowOff>
    </xdr:from>
    <xdr:ext cx="469744" cy="259045"/>
    <xdr:sp macro="" textlink="">
      <xdr:nvSpPr>
        <xdr:cNvPr id="221" name="n_1mainValue【体育館・プール】&#10;一人当たり面積"/>
        <xdr:cNvSpPr txBox="1"/>
      </xdr:nvSpPr>
      <xdr:spPr>
        <a:xfrm>
          <a:off x="8925002"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25264</xdr:rowOff>
    </xdr:from>
    <xdr:ext cx="469744" cy="259045"/>
    <xdr:sp macro="" textlink="">
      <xdr:nvSpPr>
        <xdr:cNvPr id="222" name="n_2mainValue【体育館・プール】&#10;一人当たり面積"/>
        <xdr:cNvSpPr txBox="1"/>
      </xdr:nvSpPr>
      <xdr:spPr>
        <a:xfrm>
          <a:off x="8096327" y="104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852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xdr:cNvCxnSpPr/>
      </xdr:nvCxnSpPr>
      <xdr:spPr>
        <a:xfrm flipV="1">
          <a:off x="44062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xdr:cNvSpPr txBox="1"/>
      </xdr:nvSpPr>
      <xdr:spPr>
        <a:xfrm>
          <a:off x="44450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xdr:cNvCxnSpPr/>
      </xdr:nvCxnSpPr>
      <xdr:spPr>
        <a:xfrm>
          <a:off x="4327525" y="148647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xdr:cNvSpPr txBox="1"/>
      </xdr:nvSpPr>
      <xdr:spPr>
        <a:xfrm>
          <a:off x="44450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327525" y="1333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4450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3561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xdr:cNvSpPr/>
      </xdr:nvSpPr>
      <xdr:spPr>
        <a:xfrm>
          <a:off x="3565525" y="141490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xdr:cNvSpPr/>
      </xdr:nvSpPr>
      <xdr:spPr>
        <a:xfrm>
          <a:off x="2714625"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56" name="フローチャート: 判断 255"/>
        <xdr:cNvSpPr/>
      </xdr:nvSpPr>
      <xdr:spPr>
        <a:xfrm>
          <a:off x="187325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114936</xdr:rowOff>
    </xdr:from>
    <xdr:to>
      <xdr:col>24</xdr:col>
      <xdr:colOff>114300</xdr:colOff>
      <xdr:row>83</xdr:row>
      <xdr:rowOff>45086</xdr:rowOff>
    </xdr:to>
    <xdr:sp macro="" textlink="">
      <xdr:nvSpPr>
        <xdr:cNvPr id="262" name="楕円 261"/>
        <xdr:cNvSpPr/>
      </xdr:nvSpPr>
      <xdr:spPr>
        <a:xfrm>
          <a:off x="43561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93363</xdr:rowOff>
    </xdr:from>
    <xdr:ext cx="405111" cy="259045"/>
    <xdr:sp macro="" textlink="">
      <xdr:nvSpPr>
        <xdr:cNvPr id="263" name="【福祉施設】&#10;有形固定資産減価償却率該当値テキスト"/>
        <xdr:cNvSpPr txBox="1"/>
      </xdr:nvSpPr>
      <xdr:spPr>
        <a:xfrm>
          <a:off x="4445000"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154939</xdr:rowOff>
    </xdr:from>
    <xdr:to>
      <xdr:col>20</xdr:col>
      <xdr:colOff>38100</xdr:colOff>
      <xdr:row>83</xdr:row>
      <xdr:rowOff>85089</xdr:rowOff>
    </xdr:to>
    <xdr:sp macro="" textlink="">
      <xdr:nvSpPr>
        <xdr:cNvPr id="264" name="楕円 263"/>
        <xdr:cNvSpPr/>
      </xdr:nvSpPr>
      <xdr:spPr>
        <a:xfrm>
          <a:off x="3565525" y="142138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165736</xdr:rowOff>
    </xdr:from>
    <xdr:to>
      <xdr:col>24</xdr:col>
      <xdr:colOff>63500</xdr:colOff>
      <xdr:row>83</xdr:row>
      <xdr:rowOff>34289</xdr:rowOff>
    </xdr:to>
    <xdr:cxnSp macro="">
      <xdr:nvCxnSpPr>
        <xdr:cNvPr id="265" name="直線コネクタ 264"/>
        <xdr:cNvCxnSpPr/>
      </xdr:nvCxnSpPr>
      <xdr:spPr>
        <a:xfrm flipV="1">
          <a:off x="3616325" y="14224636"/>
          <a:ext cx="790575"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266" name="楕円 265"/>
        <xdr:cNvSpPr/>
      </xdr:nvSpPr>
      <xdr:spPr>
        <a:xfrm>
          <a:off x="2714625"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34289</xdr:rowOff>
    </xdr:from>
    <xdr:to>
      <xdr:col>19</xdr:col>
      <xdr:colOff>177800</xdr:colOff>
      <xdr:row>83</xdr:row>
      <xdr:rowOff>76200</xdr:rowOff>
    </xdr:to>
    <xdr:cxnSp macro="">
      <xdr:nvCxnSpPr>
        <xdr:cNvPr id="267" name="直線コネクタ 266"/>
        <xdr:cNvCxnSpPr/>
      </xdr:nvCxnSpPr>
      <xdr:spPr>
        <a:xfrm flipV="1">
          <a:off x="2765425" y="14264639"/>
          <a:ext cx="8509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68" name="n_1aveValue【福祉施設】&#10;有形固定資産減価償却率"/>
        <xdr:cNvSpPr txBox="1"/>
      </xdr:nvSpPr>
      <xdr:spPr>
        <a:xfrm>
          <a:off x="341059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9" name="n_2aveValue【福祉施設】&#10;有形固定資産減価償却率"/>
        <xdr:cNvSpPr txBox="1"/>
      </xdr:nvSpPr>
      <xdr:spPr>
        <a:xfrm>
          <a:off x="257239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0" name="n_3aveValue【福祉施設】&#10;有形固定資産減価償却率"/>
        <xdr:cNvSpPr txBox="1"/>
      </xdr:nvSpPr>
      <xdr:spPr>
        <a:xfrm>
          <a:off x="1731019"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76216</xdr:rowOff>
    </xdr:from>
    <xdr:ext cx="405111" cy="259045"/>
    <xdr:sp macro="" textlink="">
      <xdr:nvSpPr>
        <xdr:cNvPr id="271" name="n_1mainValue【福祉施設】&#10;有形固定資産減価償却率"/>
        <xdr:cNvSpPr txBox="1"/>
      </xdr:nvSpPr>
      <xdr:spPr>
        <a:xfrm>
          <a:off x="341059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272" name="n_2mainValue【福祉施設】&#10;有形固定資産減価償却率"/>
        <xdr:cNvSpPr txBox="1"/>
      </xdr:nvSpPr>
      <xdr:spPr>
        <a:xfrm>
          <a:off x="257239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xdr:cNvCxnSpPr/>
      </xdr:nvCxnSpPr>
      <xdr:spPr>
        <a:xfrm flipV="1">
          <a:off x="9952990"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xdr:cNvSpPr txBox="1"/>
      </xdr:nvSpPr>
      <xdr:spPr>
        <a:xfrm>
          <a:off x="9991725"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xdr:cNvCxnSpPr/>
      </xdr:nvCxnSpPr>
      <xdr:spPr>
        <a:xfrm>
          <a:off x="9874250" y="148526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xdr:cNvSpPr txBox="1"/>
      </xdr:nvSpPr>
      <xdr:spPr>
        <a:xfrm>
          <a:off x="9991725"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xdr:cNvCxnSpPr/>
      </xdr:nvCxnSpPr>
      <xdr:spPr>
        <a:xfrm>
          <a:off x="9874250" y="135470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01" name="【福祉施設】&#10;一人当たり面積平均値テキスト"/>
        <xdr:cNvSpPr txBox="1"/>
      </xdr:nvSpPr>
      <xdr:spPr>
        <a:xfrm>
          <a:off x="9991725"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xdr:cNvSpPr/>
      </xdr:nvSpPr>
      <xdr:spPr>
        <a:xfrm>
          <a:off x="9912350" y="146062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xdr:cNvSpPr/>
      </xdr:nvSpPr>
      <xdr:spPr>
        <a:xfrm>
          <a:off x="911225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xdr:cNvSpPr/>
      </xdr:nvSpPr>
      <xdr:spPr>
        <a:xfrm>
          <a:off x="8270875" y="146126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05" name="フローチャート: 判断 304"/>
        <xdr:cNvSpPr/>
      </xdr:nvSpPr>
      <xdr:spPr>
        <a:xfrm>
          <a:off x="7419975"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20320</xdr:rowOff>
    </xdr:from>
    <xdr:to>
      <xdr:col>55</xdr:col>
      <xdr:colOff>50800</xdr:colOff>
      <xdr:row>84</xdr:row>
      <xdr:rowOff>121920</xdr:rowOff>
    </xdr:to>
    <xdr:sp macro="" textlink="">
      <xdr:nvSpPr>
        <xdr:cNvPr id="311" name="楕円 310"/>
        <xdr:cNvSpPr/>
      </xdr:nvSpPr>
      <xdr:spPr>
        <a:xfrm>
          <a:off x="9912350" y="144221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43197</xdr:rowOff>
    </xdr:from>
    <xdr:ext cx="469744" cy="259045"/>
    <xdr:sp macro="" textlink="">
      <xdr:nvSpPr>
        <xdr:cNvPr id="312" name="【福祉施設】&#10;一人当たり面積該当値テキスト"/>
        <xdr:cNvSpPr txBox="1"/>
      </xdr:nvSpPr>
      <xdr:spPr>
        <a:xfrm>
          <a:off x="9991725" y="142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27939</xdr:rowOff>
    </xdr:from>
    <xdr:to>
      <xdr:col>50</xdr:col>
      <xdr:colOff>165100</xdr:colOff>
      <xdr:row>84</xdr:row>
      <xdr:rowOff>129539</xdr:rowOff>
    </xdr:to>
    <xdr:sp macro="" textlink="">
      <xdr:nvSpPr>
        <xdr:cNvPr id="313" name="楕円 312"/>
        <xdr:cNvSpPr/>
      </xdr:nvSpPr>
      <xdr:spPr>
        <a:xfrm>
          <a:off x="9112250" y="144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71120</xdr:rowOff>
    </xdr:from>
    <xdr:to>
      <xdr:col>55</xdr:col>
      <xdr:colOff>0</xdr:colOff>
      <xdr:row>84</xdr:row>
      <xdr:rowOff>78739</xdr:rowOff>
    </xdr:to>
    <xdr:cxnSp macro="">
      <xdr:nvCxnSpPr>
        <xdr:cNvPr id="314" name="直線コネクタ 313"/>
        <xdr:cNvCxnSpPr/>
      </xdr:nvCxnSpPr>
      <xdr:spPr>
        <a:xfrm flipV="1">
          <a:off x="9163050" y="14472920"/>
          <a:ext cx="79057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5" name="楕円 314"/>
        <xdr:cNvSpPr/>
      </xdr:nvSpPr>
      <xdr:spPr>
        <a:xfrm>
          <a:off x="8270875" y="144348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78739</xdr:rowOff>
    </xdr:from>
    <xdr:to>
      <xdr:col>50</xdr:col>
      <xdr:colOff>114300</xdr:colOff>
      <xdr:row>84</xdr:row>
      <xdr:rowOff>83820</xdr:rowOff>
    </xdr:to>
    <xdr:cxnSp macro="">
      <xdr:nvCxnSpPr>
        <xdr:cNvPr id="316" name="直線コネクタ 315"/>
        <xdr:cNvCxnSpPr/>
      </xdr:nvCxnSpPr>
      <xdr:spPr>
        <a:xfrm flipV="1">
          <a:off x="8321675" y="14480539"/>
          <a:ext cx="841375"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17" name="n_1aveValue【福祉施設】&#10;一人当たり面積"/>
        <xdr:cNvSpPr txBox="1"/>
      </xdr:nvSpPr>
      <xdr:spPr>
        <a:xfrm>
          <a:off x="8925002"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18" name="n_2aveValue【福祉施設】&#10;一人当たり面積"/>
        <xdr:cNvSpPr txBox="1"/>
      </xdr:nvSpPr>
      <xdr:spPr>
        <a:xfrm>
          <a:off x="80963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19" name="n_3aveValue【福祉施設】&#10;一人当たり面積"/>
        <xdr:cNvSpPr txBox="1"/>
      </xdr:nvSpPr>
      <xdr:spPr>
        <a:xfrm>
          <a:off x="7245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146066</xdr:rowOff>
    </xdr:from>
    <xdr:ext cx="469744" cy="259045"/>
    <xdr:sp macro="" textlink="">
      <xdr:nvSpPr>
        <xdr:cNvPr id="320" name="n_1mainValue【福祉施設】&#10;一人当たり面積"/>
        <xdr:cNvSpPr txBox="1"/>
      </xdr:nvSpPr>
      <xdr:spPr>
        <a:xfrm>
          <a:off x="8925002" y="1420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21" name="n_2mainValue【福祉施設】&#10;一人当たり面積"/>
        <xdr:cNvSpPr txBox="1"/>
      </xdr:nvSpPr>
      <xdr:spPr>
        <a:xfrm>
          <a:off x="80963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xdr:cNvSpPr txBox="1"/>
      </xdr:nvSpPr>
      <xdr:spPr>
        <a:xfrm>
          <a:off x="40401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xdr:cNvSpPr txBox="1"/>
      </xdr:nvSpPr>
      <xdr:spPr>
        <a:xfrm>
          <a:off x="2852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xdr:cNvCxnSpPr/>
      </xdr:nvCxnSpPr>
      <xdr:spPr>
        <a:xfrm flipV="1">
          <a:off x="44062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xdr:cNvSpPr txBox="1"/>
      </xdr:nvSpPr>
      <xdr:spPr>
        <a:xfrm>
          <a:off x="44450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xdr:cNvCxnSpPr/>
      </xdr:nvCxnSpPr>
      <xdr:spPr>
        <a:xfrm>
          <a:off x="4327525" y="1866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xdr:cNvSpPr txBox="1"/>
      </xdr:nvSpPr>
      <xdr:spPr>
        <a:xfrm>
          <a:off x="44450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xdr:cNvCxnSpPr/>
      </xdr:nvCxnSpPr>
      <xdr:spPr>
        <a:xfrm>
          <a:off x="4327525" y="1739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xdr:cNvSpPr txBox="1"/>
      </xdr:nvSpPr>
      <xdr:spPr>
        <a:xfrm>
          <a:off x="44450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xdr:cNvSpPr/>
      </xdr:nvSpPr>
      <xdr:spPr>
        <a:xfrm>
          <a:off x="43561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xdr:cNvSpPr/>
      </xdr:nvSpPr>
      <xdr:spPr>
        <a:xfrm>
          <a:off x="3565525" y="179984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xdr:cNvSpPr/>
      </xdr:nvSpPr>
      <xdr:spPr>
        <a:xfrm>
          <a:off x="2714625"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54" name="フローチャート: 判断 353"/>
        <xdr:cNvSpPr/>
      </xdr:nvSpPr>
      <xdr:spPr>
        <a:xfrm>
          <a:off x="187325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119380</xdr:rowOff>
    </xdr:from>
    <xdr:to>
      <xdr:col>24</xdr:col>
      <xdr:colOff>114300</xdr:colOff>
      <xdr:row>103</xdr:row>
      <xdr:rowOff>49530</xdr:rowOff>
    </xdr:to>
    <xdr:sp macro="" textlink="">
      <xdr:nvSpPr>
        <xdr:cNvPr id="360" name="楕円 359"/>
        <xdr:cNvSpPr/>
      </xdr:nvSpPr>
      <xdr:spPr>
        <a:xfrm>
          <a:off x="4356100" y="176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142257</xdr:rowOff>
    </xdr:from>
    <xdr:ext cx="405111" cy="259045"/>
    <xdr:sp macro="" textlink="">
      <xdr:nvSpPr>
        <xdr:cNvPr id="361" name="【市民会館】&#10;有形固定資産減価償却率該当値テキスト"/>
        <xdr:cNvSpPr txBox="1"/>
      </xdr:nvSpPr>
      <xdr:spPr>
        <a:xfrm>
          <a:off x="4445000" y="174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151130</xdr:rowOff>
    </xdr:from>
    <xdr:to>
      <xdr:col>20</xdr:col>
      <xdr:colOff>38100</xdr:colOff>
      <xdr:row>103</xdr:row>
      <xdr:rowOff>81280</xdr:rowOff>
    </xdr:to>
    <xdr:sp macro="" textlink="">
      <xdr:nvSpPr>
        <xdr:cNvPr id="362" name="楕円 361"/>
        <xdr:cNvSpPr/>
      </xdr:nvSpPr>
      <xdr:spPr>
        <a:xfrm>
          <a:off x="3565525" y="176390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170180</xdr:rowOff>
    </xdr:from>
    <xdr:to>
      <xdr:col>24</xdr:col>
      <xdr:colOff>63500</xdr:colOff>
      <xdr:row>103</xdr:row>
      <xdr:rowOff>30480</xdr:rowOff>
    </xdr:to>
    <xdr:cxnSp macro="">
      <xdr:nvCxnSpPr>
        <xdr:cNvPr id="363" name="直線コネクタ 362"/>
        <xdr:cNvCxnSpPr/>
      </xdr:nvCxnSpPr>
      <xdr:spPr>
        <a:xfrm flipV="1">
          <a:off x="3616325" y="17658080"/>
          <a:ext cx="79057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8889</xdr:rowOff>
    </xdr:from>
    <xdr:to>
      <xdr:col>15</xdr:col>
      <xdr:colOff>101600</xdr:colOff>
      <xdr:row>103</xdr:row>
      <xdr:rowOff>110489</xdr:rowOff>
    </xdr:to>
    <xdr:sp macro="" textlink="">
      <xdr:nvSpPr>
        <xdr:cNvPr id="364" name="楕円 363"/>
        <xdr:cNvSpPr/>
      </xdr:nvSpPr>
      <xdr:spPr>
        <a:xfrm>
          <a:off x="2714625" y="176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30480</xdr:rowOff>
    </xdr:from>
    <xdr:to>
      <xdr:col>19</xdr:col>
      <xdr:colOff>177800</xdr:colOff>
      <xdr:row>103</xdr:row>
      <xdr:rowOff>59689</xdr:rowOff>
    </xdr:to>
    <xdr:cxnSp macro="">
      <xdr:nvCxnSpPr>
        <xdr:cNvPr id="365" name="直線コネクタ 364"/>
        <xdr:cNvCxnSpPr/>
      </xdr:nvCxnSpPr>
      <xdr:spPr>
        <a:xfrm flipV="1">
          <a:off x="2765425" y="17689830"/>
          <a:ext cx="8509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66" name="n_1aveValue【市民会館】&#10;有形固定資産減価償却率"/>
        <xdr:cNvSpPr txBox="1"/>
      </xdr:nvSpPr>
      <xdr:spPr>
        <a:xfrm>
          <a:off x="341059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67" name="n_2aveValue【市民会館】&#10;有形固定資産減価償却率"/>
        <xdr:cNvSpPr txBox="1"/>
      </xdr:nvSpPr>
      <xdr:spPr>
        <a:xfrm>
          <a:off x="257239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68" name="n_3aveValue【市民会館】&#10;有形固定資産減価償却率"/>
        <xdr:cNvSpPr txBox="1"/>
      </xdr:nvSpPr>
      <xdr:spPr>
        <a:xfrm>
          <a:off x="1731019"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97807</xdr:rowOff>
    </xdr:from>
    <xdr:ext cx="405111" cy="259045"/>
    <xdr:sp macro="" textlink="">
      <xdr:nvSpPr>
        <xdr:cNvPr id="369" name="n_1mainValue【市民会館】&#10;有形固定資産減価償却率"/>
        <xdr:cNvSpPr txBox="1"/>
      </xdr:nvSpPr>
      <xdr:spPr>
        <a:xfrm>
          <a:off x="341059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127016</xdr:rowOff>
    </xdr:from>
    <xdr:ext cx="405111" cy="259045"/>
    <xdr:sp macro="" textlink="">
      <xdr:nvSpPr>
        <xdr:cNvPr id="370" name="n_2mainValue【市民会館】&#10;有形固定資産減価償却率"/>
        <xdr:cNvSpPr txBox="1"/>
      </xdr:nvSpPr>
      <xdr:spPr>
        <a:xfrm>
          <a:off x="2572394" y="1744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xdr:cNvSpPr txBox="1"/>
      </xdr:nvSpPr>
      <xdr:spPr>
        <a:xfrm>
          <a:off x="58320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xdr:cNvSpPr txBox="1"/>
      </xdr:nvSpPr>
      <xdr:spPr>
        <a:xfrm>
          <a:off x="58320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xdr:cNvSpPr txBox="1"/>
      </xdr:nvSpPr>
      <xdr:spPr>
        <a:xfrm>
          <a:off x="58320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xdr:cNvSpPr txBox="1"/>
      </xdr:nvSpPr>
      <xdr:spPr>
        <a:xfrm>
          <a:off x="58320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xdr:cNvSpPr txBox="1"/>
      </xdr:nvSpPr>
      <xdr:spPr>
        <a:xfrm>
          <a:off x="58320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xdr:cNvCxnSpPr/>
      </xdr:nvCxnSpPr>
      <xdr:spPr>
        <a:xfrm flipV="1">
          <a:off x="9952990"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xdr:cNvSpPr txBox="1"/>
      </xdr:nvSpPr>
      <xdr:spPr>
        <a:xfrm>
          <a:off x="9991725"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xdr:cNvCxnSpPr/>
      </xdr:nvCxnSpPr>
      <xdr:spPr>
        <a:xfrm>
          <a:off x="9874250" y="186328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xdr:cNvSpPr txBox="1"/>
      </xdr:nvSpPr>
      <xdr:spPr>
        <a:xfrm>
          <a:off x="9991725"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xdr:cNvCxnSpPr/>
      </xdr:nvCxnSpPr>
      <xdr:spPr>
        <a:xfrm>
          <a:off x="9874250" y="171659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99" name="【市民会館】&#10;一人当たり面積平均値テキスト"/>
        <xdr:cNvSpPr txBox="1"/>
      </xdr:nvSpPr>
      <xdr:spPr>
        <a:xfrm>
          <a:off x="9991725"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xdr:cNvSpPr/>
      </xdr:nvSpPr>
      <xdr:spPr>
        <a:xfrm>
          <a:off x="9912350" y="1827911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xdr:cNvSpPr/>
      </xdr:nvSpPr>
      <xdr:spPr>
        <a:xfrm>
          <a:off x="911225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xdr:cNvSpPr/>
      </xdr:nvSpPr>
      <xdr:spPr>
        <a:xfrm>
          <a:off x="8270875" y="182733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03" name="フローチャート: 判断 402"/>
        <xdr:cNvSpPr/>
      </xdr:nvSpPr>
      <xdr:spPr>
        <a:xfrm>
          <a:off x="7419975"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40639</xdr:rowOff>
    </xdr:from>
    <xdr:to>
      <xdr:col>55</xdr:col>
      <xdr:colOff>50800</xdr:colOff>
      <xdr:row>107</xdr:row>
      <xdr:rowOff>142239</xdr:rowOff>
    </xdr:to>
    <xdr:sp macro="" textlink="">
      <xdr:nvSpPr>
        <xdr:cNvPr id="409" name="楕円 408"/>
        <xdr:cNvSpPr/>
      </xdr:nvSpPr>
      <xdr:spPr>
        <a:xfrm>
          <a:off x="9912350" y="183857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19066</xdr:rowOff>
    </xdr:from>
    <xdr:ext cx="469744" cy="259045"/>
    <xdr:sp macro="" textlink="">
      <xdr:nvSpPr>
        <xdr:cNvPr id="410" name="【市民会館】&#10;一人当たり面積該当値テキスト"/>
        <xdr:cNvSpPr txBox="1"/>
      </xdr:nvSpPr>
      <xdr:spPr>
        <a:xfrm>
          <a:off x="9991725"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46355</xdr:rowOff>
    </xdr:from>
    <xdr:to>
      <xdr:col>50</xdr:col>
      <xdr:colOff>165100</xdr:colOff>
      <xdr:row>107</xdr:row>
      <xdr:rowOff>147955</xdr:rowOff>
    </xdr:to>
    <xdr:sp macro="" textlink="">
      <xdr:nvSpPr>
        <xdr:cNvPr id="411" name="楕円 410"/>
        <xdr:cNvSpPr/>
      </xdr:nvSpPr>
      <xdr:spPr>
        <a:xfrm>
          <a:off x="911225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91439</xdr:rowOff>
    </xdr:from>
    <xdr:to>
      <xdr:col>55</xdr:col>
      <xdr:colOff>0</xdr:colOff>
      <xdr:row>107</xdr:row>
      <xdr:rowOff>97155</xdr:rowOff>
    </xdr:to>
    <xdr:cxnSp macro="">
      <xdr:nvCxnSpPr>
        <xdr:cNvPr id="412" name="直線コネクタ 411"/>
        <xdr:cNvCxnSpPr/>
      </xdr:nvCxnSpPr>
      <xdr:spPr>
        <a:xfrm flipV="1">
          <a:off x="9163050" y="18436589"/>
          <a:ext cx="790575"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13" name="楕円 412"/>
        <xdr:cNvSpPr/>
      </xdr:nvSpPr>
      <xdr:spPr>
        <a:xfrm>
          <a:off x="8270875" y="183934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97155</xdr:rowOff>
    </xdr:from>
    <xdr:to>
      <xdr:col>50</xdr:col>
      <xdr:colOff>114300</xdr:colOff>
      <xdr:row>107</xdr:row>
      <xdr:rowOff>99061</xdr:rowOff>
    </xdr:to>
    <xdr:cxnSp macro="">
      <xdr:nvCxnSpPr>
        <xdr:cNvPr id="414" name="直線コネクタ 413"/>
        <xdr:cNvCxnSpPr/>
      </xdr:nvCxnSpPr>
      <xdr:spPr>
        <a:xfrm flipV="1">
          <a:off x="8321675" y="18442305"/>
          <a:ext cx="841375"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15" name="n_1aveValue【市民会館】&#10;一人当たり面積"/>
        <xdr:cNvSpPr txBox="1"/>
      </xdr:nvSpPr>
      <xdr:spPr>
        <a:xfrm>
          <a:off x="8925002"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16" name="n_2aveValue【市民会館】&#10;一人当たり面積"/>
        <xdr:cNvSpPr txBox="1"/>
      </xdr:nvSpPr>
      <xdr:spPr>
        <a:xfrm>
          <a:off x="80963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17" name="n_3aveValue【市民会館】&#10;一人当たり面積"/>
        <xdr:cNvSpPr txBox="1"/>
      </xdr:nvSpPr>
      <xdr:spPr>
        <a:xfrm>
          <a:off x="7245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139082</xdr:rowOff>
    </xdr:from>
    <xdr:ext cx="469744" cy="259045"/>
    <xdr:sp macro="" textlink="">
      <xdr:nvSpPr>
        <xdr:cNvPr id="418" name="n_1mainValue【市民会館】&#10;一人当たり面積"/>
        <xdr:cNvSpPr txBox="1"/>
      </xdr:nvSpPr>
      <xdr:spPr>
        <a:xfrm>
          <a:off x="8925002"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19" name="n_2mainValue【市民会館】&#10;一人当たり面積"/>
        <xdr:cNvSpPr txBox="1"/>
      </xdr:nvSpPr>
      <xdr:spPr>
        <a:xfrm>
          <a:off x="80963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xdr:cNvSpPr txBox="1"/>
      </xdr:nvSpPr>
      <xdr:spPr>
        <a:xfrm>
          <a:off x="1150698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xdr:cNvSpPr txBox="1"/>
      </xdr:nvSpPr>
      <xdr:spPr>
        <a:xfrm>
          <a:off x="1138827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xdr:cNvCxnSpPr/>
      </xdr:nvCxnSpPr>
      <xdr:spPr>
        <a:xfrm flipV="1">
          <a:off x="15509239"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xdr:cNvSpPr txBox="1"/>
      </xdr:nvSpPr>
      <xdr:spPr>
        <a:xfrm>
          <a:off x="15547975"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xdr:cNvCxnSpPr/>
      </xdr:nvCxnSpPr>
      <xdr:spPr>
        <a:xfrm>
          <a:off x="15420975" y="72526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xdr:cNvSpPr txBox="1"/>
      </xdr:nvSpPr>
      <xdr:spPr>
        <a:xfrm>
          <a:off x="15547975"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xdr:cNvCxnSpPr/>
      </xdr:nvCxnSpPr>
      <xdr:spPr>
        <a:xfrm>
          <a:off x="15420975" y="578793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xdr:cNvSpPr txBox="1"/>
      </xdr:nvSpPr>
      <xdr:spPr>
        <a:xfrm>
          <a:off x="15547975"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xdr:cNvSpPr/>
      </xdr:nvSpPr>
      <xdr:spPr>
        <a:xfrm>
          <a:off x="15459075"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xdr:cNvSpPr/>
      </xdr:nvSpPr>
      <xdr:spPr>
        <a:xfrm>
          <a:off x="14658975"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xdr:cNvSpPr/>
      </xdr:nvSpPr>
      <xdr:spPr>
        <a:xfrm>
          <a:off x="138176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54" name="フローチャート: 判断 453"/>
        <xdr:cNvSpPr/>
      </xdr:nvSpPr>
      <xdr:spPr>
        <a:xfrm>
          <a:off x="12976225" y="629883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60" name="楕円 459"/>
        <xdr:cNvSpPr/>
      </xdr:nvSpPr>
      <xdr:spPr>
        <a:xfrm>
          <a:off x="15459075"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144616</xdr:rowOff>
    </xdr:from>
    <xdr:ext cx="405111" cy="259045"/>
    <xdr:sp macro="" textlink="">
      <xdr:nvSpPr>
        <xdr:cNvPr id="461" name="【一般廃棄物処理施設】&#10;有形固定資産減価償却率該当値テキスト"/>
        <xdr:cNvSpPr txBox="1"/>
      </xdr:nvSpPr>
      <xdr:spPr>
        <a:xfrm>
          <a:off x="15547975" y="631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22134</xdr:rowOff>
    </xdr:from>
    <xdr:to>
      <xdr:col>81</xdr:col>
      <xdr:colOff>101600</xdr:colOff>
      <xdr:row>36</xdr:row>
      <xdr:rowOff>123734</xdr:rowOff>
    </xdr:to>
    <xdr:sp macro="" textlink="">
      <xdr:nvSpPr>
        <xdr:cNvPr id="462" name="楕円 461"/>
        <xdr:cNvSpPr/>
      </xdr:nvSpPr>
      <xdr:spPr>
        <a:xfrm>
          <a:off x="14658975"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72934</xdr:rowOff>
    </xdr:from>
    <xdr:to>
      <xdr:col>85</xdr:col>
      <xdr:colOff>127000</xdr:colOff>
      <xdr:row>38</xdr:row>
      <xdr:rowOff>1088</xdr:rowOff>
    </xdr:to>
    <xdr:cxnSp macro="">
      <xdr:nvCxnSpPr>
        <xdr:cNvPr id="463" name="直線コネクタ 462"/>
        <xdr:cNvCxnSpPr/>
      </xdr:nvCxnSpPr>
      <xdr:spPr>
        <a:xfrm>
          <a:off x="14709775" y="6245134"/>
          <a:ext cx="8001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61323</xdr:rowOff>
    </xdr:from>
    <xdr:to>
      <xdr:col>76</xdr:col>
      <xdr:colOff>165100</xdr:colOff>
      <xdr:row>36</xdr:row>
      <xdr:rowOff>162923</xdr:rowOff>
    </xdr:to>
    <xdr:sp macro="" textlink="">
      <xdr:nvSpPr>
        <xdr:cNvPr id="464" name="楕円 463"/>
        <xdr:cNvSpPr/>
      </xdr:nvSpPr>
      <xdr:spPr>
        <a:xfrm>
          <a:off x="138176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72934</xdr:rowOff>
    </xdr:from>
    <xdr:to>
      <xdr:col>81</xdr:col>
      <xdr:colOff>50800</xdr:colOff>
      <xdr:row>36</xdr:row>
      <xdr:rowOff>112123</xdr:rowOff>
    </xdr:to>
    <xdr:cxnSp macro="">
      <xdr:nvCxnSpPr>
        <xdr:cNvPr id="465" name="直線コネクタ 464"/>
        <xdr:cNvCxnSpPr/>
      </xdr:nvCxnSpPr>
      <xdr:spPr>
        <a:xfrm flipV="1">
          <a:off x="13868400" y="6245134"/>
          <a:ext cx="84137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6" name="n_1aveValue【一般廃棄物処理施設】&#10;有形固定資産減価償却率"/>
        <xdr:cNvSpPr txBox="1"/>
      </xdr:nvSpPr>
      <xdr:spPr>
        <a:xfrm>
          <a:off x="14504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67" name="n_2aveValue【一般廃棄物処理施設】&#10;有形固定資産減価償却率"/>
        <xdr:cNvSpPr txBox="1"/>
      </xdr:nvSpPr>
      <xdr:spPr>
        <a:xfrm>
          <a:off x="13675369"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68" name="n_3aveValue【一般廃棄物処理施設】&#10;有形固定資産減価償却率"/>
        <xdr:cNvSpPr txBox="1"/>
      </xdr:nvSpPr>
      <xdr:spPr>
        <a:xfrm>
          <a:off x="1283399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140261</xdr:rowOff>
    </xdr:from>
    <xdr:ext cx="405111" cy="259045"/>
    <xdr:sp macro="" textlink="">
      <xdr:nvSpPr>
        <xdr:cNvPr id="469" name="n_1mainValue【一般廃棄物処理施設】&#10;有形固定資産減価償却率"/>
        <xdr:cNvSpPr txBox="1"/>
      </xdr:nvSpPr>
      <xdr:spPr>
        <a:xfrm>
          <a:off x="14504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8000</xdr:rowOff>
    </xdr:from>
    <xdr:ext cx="405111" cy="259045"/>
    <xdr:sp macro="" textlink="">
      <xdr:nvSpPr>
        <xdr:cNvPr id="470" name="n_2mainValue【一般廃棄物処理施設】&#10;有形固定資産減価償却率"/>
        <xdr:cNvSpPr txBox="1"/>
      </xdr:nvSpPr>
      <xdr:spPr>
        <a:xfrm>
          <a:off x="13675369"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xdr:cNvCxnSpPr/>
      </xdr:nvCxnSpPr>
      <xdr:spPr>
        <a:xfrm>
          <a:off x="173736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xdr:cNvSpPr txBox="1"/>
      </xdr:nvSpPr>
      <xdr:spPr>
        <a:xfrm>
          <a:off x="171438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xdr:cNvCxnSpPr/>
      </xdr:nvCxnSpPr>
      <xdr:spPr>
        <a:xfrm>
          <a:off x="173736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xdr:cNvSpPr txBox="1"/>
      </xdr:nvSpPr>
      <xdr:spPr>
        <a:xfrm>
          <a:off x="167261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xdr:cNvCxnSpPr/>
      </xdr:nvCxnSpPr>
      <xdr:spPr>
        <a:xfrm>
          <a:off x="173736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xdr:cNvSpPr txBox="1"/>
      </xdr:nvSpPr>
      <xdr:spPr>
        <a:xfrm>
          <a:off x="167261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xdr:cNvCxnSpPr/>
      </xdr:nvCxnSpPr>
      <xdr:spPr>
        <a:xfrm>
          <a:off x="173736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xdr:cNvSpPr txBox="1"/>
      </xdr:nvSpPr>
      <xdr:spPr>
        <a:xfrm>
          <a:off x="167261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xdr:cNvCxnSpPr/>
      </xdr:nvCxnSpPr>
      <xdr:spPr>
        <a:xfrm>
          <a:off x="173736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xdr:cNvSpPr txBox="1"/>
      </xdr:nvSpPr>
      <xdr:spPr>
        <a:xfrm>
          <a:off x="167261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xdr:cNvCxnSpPr/>
      </xdr:nvCxnSpPr>
      <xdr:spPr>
        <a:xfrm>
          <a:off x="173736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xdr:cNvSpPr txBox="1"/>
      </xdr:nvSpPr>
      <xdr:spPr>
        <a:xfrm>
          <a:off x="166620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xdr:cNvSpPr txBox="1"/>
      </xdr:nvSpPr>
      <xdr:spPr>
        <a:xfrm>
          <a:off x="166620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xdr:cNvCxnSpPr/>
      </xdr:nvCxnSpPr>
      <xdr:spPr>
        <a:xfrm flipV="1">
          <a:off x="210559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xdr:cNvSpPr txBox="1"/>
      </xdr:nvSpPr>
      <xdr:spPr>
        <a:xfrm>
          <a:off x="210947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xdr:cNvCxnSpPr/>
      </xdr:nvCxnSpPr>
      <xdr:spPr>
        <a:xfrm>
          <a:off x="20977225" y="729341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xdr:cNvSpPr txBox="1"/>
      </xdr:nvSpPr>
      <xdr:spPr>
        <a:xfrm>
          <a:off x="210947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xdr:cNvCxnSpPr/>
      </xdr:nvCxnSpPr>
      <xdr:spPr>
        <a:xfrm>
          <a:off x="20977225" y="58054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01" name="【一般廃棄物処理施設】&#10;一人当たり有形固定資産（償却資産）額平均値テキスト"/>
        <xdr:cNvSpPr txBox="1"/>
      </xdr:nvSpPr>
      <xdr:spPr>
        <a:xfrm>
          <a:off x="210947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xdr:cNvSpPr/>
      </xdr:nvSpPr>
      <xdr:spPr>
        <a:xfrm>
          <a:off x="210058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xdr:cNvSpPr/>
      </xdr:nvSpPr>
      <xdr:spPr>
        <a:xfrm>
          <a:off x="20215225" y="719612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4" name="フローチャート: 判断 503"/>
        <xdr:cNvSpPr/>
      </xdr:nvSpPr>
      <xdr:spPr>
        <a:xfrm>
          <a:off x="19364325"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05" name="フローチャート: 判断 504"/>
        <xdr:cNvSpPr/>
      </xdr:nvSpPr>
      <xdr:spPr>
        <a:xfrm>
          <a:off x="1852295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21771</xdr:rowOff>
    </xdr:from>
    <xdr:to>
      <xdr:col>116</xdr:col>
      <xdr:colOff>114300</xdr:colOff>
      <xdr:row>42</xdr:row>
      <xdr:rowOff>123371</xdr:rowOff>
    </xdr:to>
    <xdr:sp macro="" textlink="">
      <xdr:nvSpPr>
        <xdr:cNvPr id="511" name="楕円 510"/>
        <xdr:cNvSpPr/>
      </xdr:nvSpPr>
      <xdr:spPr>
        <a:xfrm>
          <a:off x="21005800" y="72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512" name="【一般廃棄物処理施設】&#10;一人当たり有形固定資産（償却資産）額該当値テキスト"/>
        <xdr:cNvSpPr txBox="1"/>
      </xdr:nvSpPr>
      <xdr:spPr>
        <a:xfrm>
          <a:off x="210947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24507</xdr:rowOff>
    </xdr:from>
    <xdr:to>
      <xdr:col>112</xdr:col>
      <xdr:colOff>38100</xdr:colOff>
      <xdr:row>42</xdr:row>
      <xdr:rowOff>126107</xdr:rowOff>
    </xdr:to>
    <xdr:sp macro="" textlink="">
      <xdr:nvSpPr>
        <xdr:cNvPr id="513" name="楕円 512"/>
        <xdr:cNvSpPr/>
      </xdr:nvSpPr>
      <xdr:spPr>
        <a:xfrm>
          <a:off x="20215225" y="722540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72571</xdr:rowOff>
    </xdr:from>
    <xdr:to>
      <xdr:col>116</xdr:col>
      <xdr:colOff>63500</xdr:colOff>
      <xdr:row>42</xdr:row>
      <xdr:rowOff>75307</xdr:rowOff>
    </xdr:to>
    <xdr:cxnSp macro="">
      <xdr:nvCxnSpPr>
        <xdr:cNvPr id="514" name="直線コネクタ 513"/>
        <xdr:cNvCxnSpPr/>
      </xdr:nvCxnSpPr>
      <xdr:spPr>
        <a:xfrm flipV="1">
          <a:off x="20266025" y="7273471"/>
          <a:ext cx="790575"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24765</xdr:rowOff>
    </xdr:from>
    <xdr:to>
      <xdr:col>107</xdr:col>
      <xdr:colOff>101600</xdr:colOff>
      <xdr:row>42</xdr:row>
      <xdr:rowOff>126365</xdr:rowOff>
    </xdr:to>
    <xdr:sp macro="" textlink="">
      <xdr:nvSpPr>
        <xdr:cNvPr id="515" name="楕円 514"/>
        <xdr:cNvSpPr/>
      </xdr:nvSpPr>
      <xdr:spPr>
        <a:xfrm>
          <a:off x="19364325" y="72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75307</xdr:rowOff>
    </xdr:from>
    <xdr:to>
      <xdr:col>111</xdr:col>
      <xdr:colOff>177800</xdr:colOff>
      <xdr:row>42</xdr:row>
      <xdr:rowOff>75565</xdr:rowOff>
    </xdr:to>
    <xdr:cxnSp macro="">
      <xdr:nvCxnSpPr>
        <xdr:cNvPr id="516" name="直線コネクタ 515"/>
        <xdr:cNvCxnSpPr/>
      </xdr:nvCxnSpPr>
      <xdr:spPr>
        <a:xfrm flipV="1">
          <a:off x="19415125" y="7276207"/>
          <a:ext cx="8509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7" name="n_1aveValue【一般廃棄物処理施設】&#10;一人当たり有形固定資産（償却資産）額"/>
        <xdr:cNvSpPr txBox="1"/>
      </xdr:nvSpPr>
      <xdr:spPr>
        <a:xfrm>
          <a:off x="1996334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18" name="n_2aveValue【一般廃棄物処理施設】&#10;一人当たり有形固定資産（償却資産）額"/>
        <xdr:cNvSpPr txBox="1"/>
      </xdr:nvSpPr>
      <xdr:spPr>
        <a:xfrm>
          <a:off x="19166986"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19" name="n_3aveValue【一般廃棄物処理施設】&#10;一人当たり有形固定資産（償却資産）額"/>
        <xdr:cNvSpPr txBox="1"/>
      </xdr:nvSpPr>
      <xdr:spPr>
        <a:xfrm>
          <a:off x="18316086"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117234</xdr:rowOff>
    </xdr:from>
    <xdr:ext cx="599010" cy="259045"/>
    <xdr:sp macro="" textlink="">
      <xdr:nvSpPr>
        <xdr:cNvPr id="520" name="n_1mainValue【一般廃棄物処理施設】&#10;一人当たり有形固定資産（償却資産）額"/>
        <xdr:cNvSpPr txBox="1"/>
      </xdr:nvSpPr>
      <xdr:spPr>
        <a:xfrm>
          <a:off x="19963345" y="731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142892</xdr:rowOff>
    </xdr:from>
    <xdr:ext cx="599010" cy="259045"/>
    <xdr:sp macro="" textlink="">
      <xdr:nvSpPr>
        <xdr:cNvPr id="521" name="n_2mainValue【一般廃棄物処理施設】&#10;一人当たり有形固定資産（償却資産）額"/>
        <xdr:cNvSpPr txBox="1"/>
      </xdr:nvSpPr>
      <xdr:spPr>
        <a:xfrm>
          <a:off x="19134670" y="70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xdr:cNvSpPr txBox="1"/>
      </xdr:nvSpPr>
      <xdr:spPr>
        <a:xfrm>
          <a:off x="1150698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xdr:cNvSpPr txBox="1"/>
      </xdr:nvSpPr>
      <xdr:spPr>
        <a:xfrm>
          <a:off x="1138827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7" name="直線コネクタ 546"/>
        <xdr:cNvCxnSpPr/>
      </xdr:nvCxnSpPr>
      <xdr:spPr>
        <a:xfrm flipV="1">
          <a:off x="15509239"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8" name="【保健センター・保健所】&#10;有形固定資産減価償却率最小値テキスト"/>
        <xdr:cNvSpPr txBox="1"/>
      </xdr:nvSpPr>
      <xdr:spPr>
        <a:xfrm>
          <a:off x="15547975"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9" name="直線コネクタ 548"/>
        <xdr:cNvCxnSpPr/>
      </xdr:nvCxnSpPr>
      <xdr:spPr>
        <a:xfrm>
          <a:off x="15420975" y="109776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0" name="【保健センター・保健所】&#10;有形固定資産減価償却率最大値テキスト"/>
        <xdr:cNvSpPr txBox="1"/>
      </xdr:nvSpPr>
      <xdr:spPr>
        <a:xfrm>
          <a:off x="1554797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1" name="直線コネクタ 550"/>
        <xdr:cNvCxnSpPr/>
      </xdr:nvCxnSpPr>
      <xdr:spPr>
        <a:xfrm>
          <a:off x="15420975" y="9470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52" name="【保健センター・保健所】&#10;有形固定資産減価償却率平均値テキスト"/>
        <xdr:cNvSpPr txBox="1"/>
      </xdr:nvSpPr>
      <xdr:spPr>
        <a:xfrm>
          <a:off x="15547975"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3" name="フローチャート: 判断 552"/>
        <xdr:cNvSpPr/>
      </xdr:nvSpPr>
      <xdr:spPr>
        <a:xfrm>
          <a:off x="15459075"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4" name="フローチャート: 判断 553"/>
        <xdr:cNvSpPr/>
      </xdr:nvSpPr>
      <xdr:spPr>
        <a:xfrm>
          <a:off x="14658975"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5" name="フローチャート: 判断 554"/>
        <xdr:cNvSpPr/>
      </xdr:nvSpPr>
      <xdr:spPr>
        <a:xfrm>
          <a:off x="138176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56" name="フローチャート: 判断 555"/>
        <xdr:cNvSpPr/>
      </xdr:nvSpPr>
      <xdr:spPr>
        <a:xfrm>
          <a:off x="12976225" y="1035213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117384</xdr:rowOff>
    </xdr:from>
    <xdr:to>
      <xdr:col>85</xdr:col>
      <xdr:colOff>177800</xdr:colOff>
      <xdr:row>59</xdr:row>
      <xdr:rowOff>47534</xdr:rowOff>
    </xdr:to>
    <xdr:sp macro="" textlink="">
      <xdr:nvSpPr>
        <xdr:cNvPr id="562" name="楕円 561"/>
        <xdr:cNvSpPr/>
      </xdr:nvSpPr>
      <xdr:spPr>
        <a:xfrm>
          <a:off x="15459075"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140261</xdr:rowOff>
    </xdr:from>
    <xdr:ext cx="405111" cy="259045"/>
    <xdr:sp macro="" textlink="">
      <xdr:nvSpPr>
        <xdr:cNvPr id="563" name="【保健センター・保健所】&#10;有形固定資産減価償却率該当値テキスト"/>
        <xdr:cNvSpPr txBox="1"/>
      </xdr:nvSpPr>
      <xdr:spPr>
        <a:xfrm>
          <a:off x="15547975" y="991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105954</xdr:rowOff>
    </xdr:from>
    <xdr:to>
      <xdr:col>81</xdr:col>
      <xdr:colOff>101600</xdr:colOff>
      <xdr:row>59</xdr:row>
      <xdr:rowOff>36104</xdr:rowOff>
    </xdr:to>
    <xdr:sp macro="" textlink="">
      <xdr:nvSpPr>
        <xdr:cNvPr id="564" name="楕円 563"/>
        <xdr:cNvSpPr/>
      </xdr:nvSpPr>
      <xdr:spPr>
        <a:xfrm>
          <a:off x="14658975"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156754</xdr:rowOff>
    </xdr:from>
    <xdr:to>
      <xdr:col>85</xdr:col>
      <xdr:colOff>127000</xdr:colOff>
      <xdr:row>58</xdr:row>
      <xdr:rowOff>168184</xdr:rowOff>
    </xdr:to>
    <xdr:cxnSp macro="">
      <xdr:nvCxnSpPr>
        <xdr:cNvPr id="565" name="直線コネクタ 564"/>
        <xdr:cNvCxnSpPr/>
      </xdr:nvCxnSpPr>
      <xdr:spPr>
        <a:xfrm>
          <a:off x="14709775" y="10100854"/>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566" name="楕円 565"/>
        <xdr:cNvSpPr/>
      </xdr:nvSpPr>
      <xdr:spPr>
        <a:xfrm>
          <a:off x="138176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156754</xdr:rowOff>
    </xdr:from>
    <xdr:to>
      <xdr:col>81</xdr:col>
      <xdr:colOff>50800</xdr:colOff>
      <xdr:row>59</xdr:row>
      <xdr:rowOff>0</xdr:rowOff>
    </xdr:to>
    <xdr:cxnSp macro="">
      <xdr:nvCxnSpPr>
        <xdr:cNvPr id="567" name="直線コネクタ 566"/>
        <xdr:cNvCxnSpPr/>
      </xdr:nvCxnSpPr>
      <xdr:spPr>
        <a:xfrm flipV="1">
          <a:off x="13868400" y="10100854"/>
          <a:ext cx="841375"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68" name="n_1aveValue【保健センター・保健所】&#10;有形固定資産減価償却率"/>
        <xdr:cNvSpPr txBox="1"/>
      </xdr:nvSpPr>
      <xdr:spPr>
        <a:xfrm>
          <a:off x="14504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9" name="n_2aveValue【保健センター・保健所】&#10;有形固定資産減価償却率"/>
        <xdr:cNvSpPr txBox="1"/>
      </xdr:nvSpPr>
      <xdr:spPr>
        <a:xfrm>
          <a:off x="13675369"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70" name="n_3aveValue【保健センター・保健所】&#10;有形固定資産減価償却率"/>
        <xdr:cNvSpPr txBox="1"/>
      </xdr:nvSpPr>
      <xdr:spPr>
        <a:xfrm>
          <a:off x="1283399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52631</xdr:rowOff>
    </xdr:from>
    <xdr:ext cx="405111" cy="259045"/>
    <xdr:sp macro="" textlink="">
      <xdr:nvSpPr>
        <xdr:cNvPr id="571" name="n_1mainValue【保健センター・保健所】&#10;有形固定資産減価償却率"/>
        <xdr:cNvSpPr txBox="1"/>
      </xdr:nvSpPr>
      <xdr:spPr>
        <a:xfrm>
          <a:off x="145040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572" name="n_2mainValue【保健センター・保健所】&#10;有形固定資産減価償却率"/>
        <xdr:cNvSpPr txBox="1"/>
      </xdr:nvSpPr>
      <xdr:spPr>
        <a:xfrm>
          <a:off x="13675369"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6" name="直線コネクタ 595"/>
        <xdr:cNvCxnSpPr/>
      </xdr:nvCxnSpPr>
      <xdr:spPr>
        <a:xfrm flipV="1">
          <a:off x="210559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7" name="【保健センター・保健所】&#10;一人当たり面積最小値テキスト"/>
        <xdr:cNvSpPr txBox="1"/>
      </xdr:nvSpPr>
      <xdr:spPr>
        <a:xfrm>
          <a:off x="210947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8" name="直線コネクタ 597"/>
        <xdr:cNvCxnSpPr/>
      </xdr:nvCxnSpPr>
      <xdr:spPr>
        <a:xfrm>
          <a:off x="20977225" y="110375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9" name="【保健センター・保健所】&#10;一人当たり面積最大値テキスト"/>
        <xdr:cNvSpPr txBox="1"/>
      </xdr:nvSpPr>
      <xdr:spPr>
        <a:xfrm>
          <a:off x="210947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0" name="直線コネクタ 599"/>
        <xdr:cNvCxnSpPr/>
      </xdr:nvCxnSpPr>
      <xdr:spPr>
        <a:xfrm>
          <a:off x="20977225" y="96583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01" name="【保健センター・保健所】&#10;一人当たり面積平均値テキスト"/>
        <xdr:cNvSpPr txBox="1"/>
      </xdr:nvSpPr>
      <xdr:spPr>
        <a:xfrm>
          <a:off x="210947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2" name="フローチャート: 判断 601"/>
        <xdr:cNvSpPr/>
      </xdr:nvSpPr>
      <xdr:spPr>
        <a:xfrm>
          <a:off x="210058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3" name="フローチャート: 判断 602"/>
        <xdr:cNvSpPr/>
      </xdr:nvSpPr>
      <xdr:spPr>
        <a:xfrm>
          <a:off x="20215225" y="107276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4" name="フローチャート: 判断 603"/>
        <xdr:cNvSpPr/>
      </xdr:nvSpPr>
      <xdr:spPr>
        <a:xfrm>
          <a:off x="19364325"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05" name="フローチャート: 判断 604"/>
        <xdr:cNvSpPr/>
      </xdr:nvSpPr>
      <xdr:spPr>
        <a:xfrm>
          <a:off x="1852295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11" name="楕円 610"/>
        <xdr:cNvSpPr/>
      </xdr:nvSpPr>
      <xdr:spPr>
        <a:xfrm>
          <a:off x="210058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93997</xdr:rowOff>
    </xdr:from>
    <xdr:ext cx="469744" cy="259045"/>
    <xdr:sp macro="" textlink="">
      <xdr:nvSpPr>
        <xdr:cNvPr id="612" name="【保健センター・保健所】&#10;一人当たり面積該当値テキスト"/>
        <xdr:cNvSpPr txBox="1"/>
      </xdr:nvSpPr>
      <xdr:spPr>
        <a:xfrm>
          <a:off x="21094700"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74930</xdr:rowOff>
    </xdr:from>
    <xdr:to>
      <xdr:col>112</xdr:col>
      <xdr:colOff>38100</xdr:colOff>
      <xdr:row>63</xdr:row>
      <xdr:rowOff>5080</xdr:rowOff>
    </xdr:to>
    <xdr:sp macro="" textlink="">
      <xdr:nvSpPr>
        <xdr:cNvPr id="613" name="楕円 612"/>
        <xdr:cNvSpPr/>
      </xdr:nvSpPr>
      <xdr:spPr>
        <a:xfrm>
          <a:off x="20215225" y="107048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121920</xdr:rowOff>
    </xdr:from>
    <xdr:to>
      <xdr:col>116</xdr:col>
      <xdr:colOff>63500</xdr:colOff>
      <xdr:row>62</xdr:row>
      <xdr:rowOff>125730</xdr:rowOff>
    </xdr:to>
    <xdr:cxnSp macro="">
      <xdr:nvCxnSpPr>
        <xdr:cNvPr id="614" name="直線コネクタ 613"/>
        <xdr:cNvCxnSpPr/>
      </xdr:nvCxnSpPr>
      <xdr:spPr>
        <a:xfrm flipV="1">
          <a:off x="20266025" y="10751820"/>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615" name="楕円 614"/>
        <xdr:cNvSpPr/>
      </xdr:nvSpPr>
      <xdr:spPr>
        <a:xfrm>
          <a:off x="19364325"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125730</xdr:rowOff>
    </xdr:from>
    <xdr:to>
      <xdr:col>111</xdr:col>
      <xdr:colOff>177800</xdr:colOff>
      <xdr:row>62</xdr:row>
      <xdr:rowOff>129540</xdr:rowOff>
    </xdr:to>
    <xdr:cxnSp macro="">
      <xdr:nvCxnSpPr>
        <xdr:cNvPr id="616" name="直線コネクタ 615"/>
        <xdr:cNvCxnSpPr/>
      </xdr:nvCxnSpPr>
      <xdr:spPr>
        <a:xfrm flipV="1">
          <a:off x="19415125" y="10755630"/>
          <a:ext cx="850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17" name="n_1aveValue【保健センター・保健所】&#10;一人当たり面積"/>
        <xdr:cNvSpPr txBox="1"/>
      </xdr:nvSpPr>
      <xdr:spPr>
        <a:xfrm>
          <a:off x="2002797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18" name="n_2aveValue【保健センター・保健所】&#10;一人当たり面積"/>
        <xdr:cNvSpPr txBox="1"/>
      </xdr:nvSpPr>
      <xdr:spPr>
        <a:xfrm>
          <a:off x="1918977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19" name="n_3aveValue【保健センター・保健所】&#10;一人当たり面積"/>
        <xdr:cNvSpPr txBox="1"/>
      </xdr:nvSpPr>
      <xdr:spPr>
        <a:xfrm>
          <a:off x="18348402"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21607</xdr:rowOff>
    </xdr:from>
    <xdr:ext cx="469744" cy="259045"/>
    <xdr:sp macro="" textlink="">
      <xdr:nvSpPr>
        <xdr:cNvPr id="620" name="n_1mainValue【保健センター・保健所】&#10;一人当たり面積"/>
        <xdr:cNvSpPr txBox="1"/>
      </xdr:nvSpPr>
      <xdr:spPr>
        <a:xfrm>
          <a:off x="2002797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25417</xdr:rowOff>
    </xdr:from>
    <xdr:ext cx="469744" cy="259045"/>
    <xdr:sp macro="" textlink="">
      <xdr:nvSpPr>
        <xdr:cNvPr id="621" name="n_2mainValue【保健センター・保健所】&#10;一人当たり面積"/>
        <xdr:cNvSpPr txBox="1"/>
      </xdr:nvSpPr>
      <xdr:spPr>
        <a:xfrm>
          <a:off x="1918977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150698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38827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47" name="直線コネクタ 646"/>
        <xdr:cNvCxnSpPr/>
      </xdr:nvCxnSpPr>
      <xdr:spPr>
        <a:xfrm flipV="1">
          <a:off x="15509239"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48" name="【消防施設】&#10;有形固定資産減価償却率最小値テキスト"/>
        <xdr:cNvSpPr txBox="1"/>
      </xdr:nvSpPr>
      <xdr:spPr>
        <a:xfrm>
          <a:off x="15547975"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49" name="直線コネクタ 648"/>
        <xdr:cNvCxnSpPr/>
      </xdr:nvCxnSpPr>
      <xdr:spPr>
        <a:xfrm>
          <a:off x="15420975" y="148105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50" name="【消防施設】&#10;有形固定資産減価償却率最大値テキスト"/>
        <xdr:cNvSpPr txBox="1"/>
      </xdr:nvSpPr>
      <xdr:spPr>
        <a:xfrm>
          <a:off x="15547975"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1" name="直線コネクタ 650"/>
        <xdr:cNvCxnSpPr/>
      </xdr:nvCxnSpPr>
      <xdr:spPr>
        <a:xfrm>
          <a:off x="15420975" y="134242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52" name="【消防施設】&#10;有形固定資産減価償却率平均値テキスト"/>
        <xdr:cNvSpPr txBox="1"/>
      </xdr:nvSpPr>
      <xdr:spPr>
        <a:xfrm>
          <a:off x="15547975"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53" name="フローチャート: 判断 652"/>
        <xdr:cNvSpPr/>
      </xdr:nvSpPr>
      <xdr:spPr>
        <a:xfrm>
          <a:off x="15459075"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54" name="フローチャート: 判断 653"/>
        <xdr:cNvSpPr/>
      </xdr:nvSpPr>
      <xdr:spPr>
        <a:xfrm>
          <a:off x="14658975"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55" name="フローチャート: 判断 654"/>
        <xdr:cNvSpPr/>
      </xdr:nvSpPr>
      <xdr:spPr>
        <a:xfrm>
          <a:off x="138176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56" name="フローチャート: 判断 655"/>
        <xdr:cNvSpPr/>
      </xdr:nvSpPr>
      <xdr:spPr>
        <a:xfrm>
          <a:off x="12976225" y="140233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68943</xdr:rowOff>
    </xdr:from>
    <xdr:to>
      <xdr:col>85</xdr:col>
      <xdr:colOff>177800</xdr:colOff>
      <xdr:row>79</xdr:row>
      <xdr:rowOff>170543</xdr:rowOff>
    </xdr:to>
    <xdr:sp macro="" textlink="">
      <xdr:nvSpPr>
        <xdr:cNvPr id="662" name="楕円 661"/>
        <xdr:cNvSpPr/>
      </xdr:nvSpPr>
      <xdr:spPr>
        <a:xfrm>
          <a:off x="15459075" y="136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91820</xdr:rowOff>
    </xdr:from>
    <xdr:ext cx="405111" cy="259045"/>
    <xdr:sp macro="" textlink="">
      <xdr:nvSpPr>
        <xdr:cNvPr id="663" name="【消防施設】&#10;有形固定資産減価償却率該当値テキスト"/>
        <xdr:cNvSpPr txBox="1"/>
      </xdr:nvSpPr>
      <xdr:spPr>
        <a:xfrm>
          <a:off x="15547975" y="1346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93436</xdr:rowOff>
    </xdr:from>
    <xdr:to>
      <xdr:col>81</xdr:col>
      <xdr:colOff>101600</xdr:colOff>
      <xdr:row>80</xdr:row>
      <xdr:rowOff>23586</xdr:rowOff>
    </xdr:to>
    <xdr:sp macro="" textlink="">
      <xdr:nvSpPr>
        <xdr:cNvPr id="664" name="楕円 663"/>
        <xdr:cNvSpPr/>
      </xdr:nvSpPr>
      <xdr:spPr>
        <a:xfrm>
          <a:off x="14658975"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119743</xdr:rowOff>
    </xdr:from>
    <xdr:to>
      <xdr:col>85</xdr:col>
      <xdr:colOff>127000</xdr:colOff>
      <xdr:row>79</xdr:row>
      <xdr:rowOff>144236</xdr:rowOff>
    </xdr:to>
    <xdr:cxnSp macro="">
      <xdr:nvCxnSpPr>
        <xdr:cNvPr id="665" name="直線コネクタ 664"/>
        <xdr:cNvCxnSpPr/>
      </xdr:nvCxnSpPr>
      <xdr:spPr>
        <a:xfrm flipV="1">
          <a:off x="14709775" y="13664293"/>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117929</xdr:rowOff>
    </xdr:from>
    <xdr:to>
      <xdr:col>76</xdr:col>
      <xdr:colOff>165100</xdr:colOff>
      <xdr:row>80</xdr:row>
      <xdr:rowOff>48079</xdr:rowOff>
    </xdr:to>
    <xdr:sp macro="" textlink="">
      <xdr:nvSpPr>
        <xdr:cNvPr id="666" name="楕円 665"/>
        <xdr:cNvSpPr/>
      </xdr:nvSpPr>
      <xdr:spPr>
        <a:xfrm>
          <a:off x="138176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144236</xdr:rowOff>
    </xdr:from>
    <xdr:to>
      <xdr:col>81</xdr:col>
      <xdr:colOff>50800</xdr:colOff>
      <xdr:row>79</xdr:row>
      <xdr:rowOff>168729</xdr:rowOff>
    </xdr:to>
    <xdr:cxnSp macro="">
      <xdr:nvCxnSpPr>
        <xdr:cNvPr id="667" name="直線コネクタ 666"/>
        <xdr:cNvCxnSpPr/>
      </xdr:nvCxnSpPr>
      <xdr:spPr>
        <a:xfrm flipV="1">
          <a:off x="13868400" y="13688786"/>
          <a:ext cx="8413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68" name="n_1aveValue【消防施設】&#10;有形固定資産減価償却率"/>
        <xdr:cNvSpPr txBox="1"/>
      </xdr:nvSpPr>
      <xdr:spPr>
        <a:xfrm>
          <a:off x="14504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69" name="n_2aveValue【消防施設】&#10;有形固定資産減価償却率"/>
        <xdr:cNvSpPr txBox="1"/>
      </xdr:nvSpPr>
      <xdr:spPr>
        <a:xfrm>
          <a:off x="13675369"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70" name="n_3aveValue【消防施設】&#10;有形固定資産減価償却率"/>
        <xdr:cNvSpPr txBox="1"/>
      </xdr:nvSpPr>
      <xdr:spPr>
        <a:xfrm>
          <a:off x="1283399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40113</xdr:rowOff>
    </xdr:from>
    <xdr:ext cx="405111" cy="259045"/>
    <xdr:sp macro="" textlink="">
      <xdr:nvSpPr>
        <xdr:cNvPr id="671" name="n_1mainValue【消防施設】&#10;有形固定資産減価償却率"/>
        <xdr:cNvSpPr txBox="1"/>
      </xdr:nvSpPr>
      <xdr:spPr>
        <a:xfrm>
          <a:off x="145040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64606</xdr:rowOff>
    </xdr:from>
    <xdr:ext cx="405111" cy="259045"/>
    <xdr:sp macro="" textlink="">
      <xdr:nvSpPr>
        <xdr:cNvPr id="672" name="n_2mainValue【消防施設】&#10;有形固定資産減価償却率"/>
        <xdr:cNvSpPr txBox="1"/>
      </xdr:nvSpPr>
      <xdr:spPr>
        <a:xfrm>
          <a:off x="13675369"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73736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69349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73736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693499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73736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693499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73736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693499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94" name="直線コネクタ 693"/>
        <xdr:cNvCxnSpPr/>
      </xdr:nvCxnSpPr>
      <xdr:spPr>
        <a:xfrm flipV="1">
          <a:off x="210559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95" name="【消防施設】&#10;一人当たり面積最小値テキスト"/>
        <xdr:cNvSpPr txBox="1"/>
      </xdr:nvSpPr>
      <xdr:spPr>
        <a:xfrm>
          <a:off x="210947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96" name="直線コネクタ 695"/>
        <xdr:cNvCxnSpPr/>
      </xdr:nvCxnSpPr>
      <xdr:spPr>
        <a:xfrm>
          <a:off x="20977225" y="147754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97" name="【消防施設】&#10;一人当たり面積最大値テキスト"/>
        <xdr:cNvSpPr txBox="1"/>
      </xdr:nvSpPr>
      <xdr:spPr>
        <a:xfrm>
          <a:off x="210947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98" name="直線コネクタ 697"/>
        <xdr:cNvCxnSpPr/>
      </xdr:nvCxnSpPr>
      <xdr:spPr>
        <a:xfrm>
          <a:off x="20977225" y="1333804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99" name="【消防施設】&#10;一人当たり面積平均値テキスト"/>
        <xdr:cNvSpPr txBox="1"/>
      </xdr:nvSpPr>
      <xdr:spPr>
        <a:xfrm>
          <a:off x="210947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00" name="フローチャート: 判断 699"/>
        <xdr:cNvSpPr/>
      </xdr:nvSpPr>
      <xdr:spPr>
        <a:xfrm>
          <a:off x="210058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01" name="フローチャート: 判断 700"/>
        <xdr:cNvSpPr/>
      </xdr:nvSpPr>
      <xdr:spPr>
        <a:xfrm>
          <a:off x="20215225" y="1460855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02" name="フローチャート: 判断 701"/>
        <xdr:cNvSpPr/>
      </xdr:nvSpPr>
      <xdr:spPr>
        <a:xfrm>
          <a:off x="19364325"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03" name="フローチャート: 判断 702"/>
        <xdr:cNvSpPr/>
      </xdr:nvSpPr>
      <xdr:spPr>
        <a:xfrm>
          <a:off x="1852295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122631</xdr:rowOff>
    </xdr:from>
    <xdr:to>
      <xdr:col>116</xdr:col>
      <xdr:colOff>114300</xdr:colOff>
      <xdr:row>85</xdr:row>
      <xdr:rowOff>52781</xdr:rowOff>
    </xdr:to>
    <xdr:sp macro="" textlink="">
      <xdr:nvSpPr>
        <xdr:cNvPr id="709" name="楕円 708"/>
        <xdr:cNvSpPr/>
      </xdr:nvSpPr>
      <xdr:spPr>
        <a:xfrm>
          <a:off x="21005800" y="145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145508</xdr:rowOff>
    </xdr:from>
    <xdr:ext cx="469744" cy="259045"/>
    <xdr:sp macro="" textlink="">
      <xdr:nvSpPr>
        <xdr:cNvPr id="710" name="【消防施設】&#10;一人当たり面積該当値テキスト"/>
        <xdr:cNvSpPr txBox="1"/>
      </xdr:nvSpPr>
      <xdr:spPr>
        <a:xfrm>
          <a:off x="21094700" y="1437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168351</xdr:rowOff>
    </xdr:from>
    <xdr:to>
      <xdr:col>112</xdr:col>
      <xdr:colOff>38100</xdr:colOff>
      <xdr:row>85</xdr:row>
      <xdr:rowOff>98501</xdr:rowOff>
    </xdr:to>
    <xdr:sp macro="" textlink="">
      <xdr:nvSpPr>
        <xdr:cNvPr id="711" name="楕円 710"/>
        <xdr:cNvSpPr/>
      </xdr:nvSpPr>
      <xdr:spPr>
        <a:xfrm>
          <a:off x="20215225" y="1457015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1981</xdr:rowOff>
    </xdr:from>
    <xdr:to>
      <xdr:col>116</xdr:col>
      <xdr:colOff>63500</xdr:colOff>
      <xdr:row>85</xdr:row>
      <xdr:rowOff>47701</xdr:rowOff>
    </xdr:to>
    <xdr:cxnSp macro="">
      <xdr:nvCxnSpPr>
        <xdr:cNvPr id="712" name="直線コネクタ 711"/>
        <xdr:cNvCxnSpPr/>
      </xdr:nvCxnSpPr>
      <xdr:spPr>
        <a:xfrm flipV="1">
          <a:off x="20266025" y="14575231"/>
          <a:ext cx="7905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4217</xdr:rowOff>
    </xdr:from>
    <xdr:to>
      <xdr:col>107</xdr:col>
      <xdr:colOff>101600</xdr:colOff>
      <xdr:row>85</xdr:row>
      <xdr:rowOff>105817</xdr:rowOff>
    </xdr:to>
    <xdr:sp macro="" textlink="">
      <xdr:nvSpPr>
        <xdr:cNvPr id="713" name="楕円 712"/>
        <xdr:cNvSpPr/>
      </xdr:nvSpPr>
      <xdr:spPr>
        <a:xfrm>
          <a:off x="19364325" y="14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47701</xdr:rowOff>
    </xdr:from>
    <xdr:to>
      <xdr:col>111</xdr:col>
      <xdr:colOff>177800</xdr:colOff>
      <xdr:row>85</xdr:row>
      <xdr:rowOff>55017</xdr:rowOff>
    </xdr:to>
    <xdr:cxnSp macro="">
      <xdr:nvCxnSpPr>
        <xdr:cNvPr id="714" name="直線コネクタ 713"/>
        <xdr:cNvCxnSpPr/>
      </xdr:nvCxnSpPr>
      <xdr:spPr>
        <a:xfrm flipV="1">
          <a:off x="19415125" y="14620951"/>
          <a:ext cx="8509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15" name="n_1aveValue【消防施設】&#10;一人当たり面積"/>
        <xdr:cNvSpPr txBox="1"/>
      </xdr:nvSpPr>
      <xdr:spPr>
        <a:xfrm>
          <a:off x="2002797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16" name="n_2aveValue【消防施設】&#10;一人当たり面積"/>
        <xdr:cNvSpPr txBox="1"/>
      </xdr:nvSpPr>
      <xdr:spPr>
        <a:xfrm>
          <a:off x="1918977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17" name="n_3aveValue【消防施設】&#10;一人当たり面積"/>
        <xdr:cNvSpPr txBox="1"/>
      </xdr:nvSpPr>
      <xdr:spPr>
        <a:xfrm>
          <a:off x="18348402"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115028</xdr:rowOff>
    </xdr:from>
    <xdr:ext cx="469744" cy="259045"/>
    <xdr:sp macro="" textlink="">
      <xdr:nvSpPr>
        <xdr:cNvPr id="718" name="n_1mainValue【消防施設】&#10;一人当たり面積"/>
        <xdr:cNvSpPr txBox="1"/>
      </xdr:nvSpPr>
      <xdr:spPr>
        <a:xfrm>
          <a:off x="20027977" y="1434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122344</xdr:rowOff>
    </xdr:from>
    <xdr:ext cx="469744" cy="259045"/>
    <xdr:sp macro="" textlink="">
      <xdr:nvSpPr>
        <xdr:cNvPr id="719" name="n_2mainValue【消防施設】&#10;一人当たり面積"/>
        <xdr:cNvSpPr txBox="1"/>
      </xdr:nvSpPr>
      <xdr:spPr>
        <a:xfrm>
          <a:off x="1918977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xdr:cNvSpPr txBox="1"/>
      </xdr:nvSpPr>
      <xdr:spPr>
        <a:xfrm>
          <a:off x="11506986"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9" name="テキスト ボックス 738"/>
        <xdr:cNvSpPr txBox="1"/>
      </xdr:nvSpPr>
      <xdr:spPr>
        <a:xfrm>
          <a:off x="1138827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43" name="直線コネクタ 742"/>
        <xdr:cNvCxnSpPr/>
      </xdr:nvCxnSpPr>
      <xdr:spPr>
        <a:xfrm flipV="1">
          <a:off x="15509239"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44" name="【庁舎】&#10;有形固定資産減価償却率最小値テキスト"/>
        <xdr:cNvSpPr txBox="1"/>
      </xdr:nvSpPr>
      <xdr:spPr>
        <a:xfrm>
          <a:off x="15547975"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5" name="直線コネクタ 744"/>
        <xdr:cNvCxnSpPr/>
      </xdr:nvCxnSpPr>
      <xdr:spPr>
        <a:xfrm>
          <a:off x="15420975" y="1866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46" name="【庁舎】&#10;有形固定資産減価償却率最大値テキスト"/>
        <xdr:cNvSpPr txBox="1"/>
      </xdr:nvSpPr>
      <xdr:spPr>
        <a:xfrm>
          <a:off x="15547975"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7" name="直線コネクタ 746"/>
        <xdr:cNvCxnSpPr/>
      </xdr:nvCxnSpPr>
      <xdr:spPr>
        <a:xfrm>
          <a:off x="15420975" y="1739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48" name="【庁舎】&#10;有形固定資産減価償却率平均値テキスト"/>
        <xdr:cNvSpPr txBox="1"/>
      </xdr:nvSpPr>
      <xdr:spPr>
        <a:xfrm>
          <a:off x="15547975"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49" name="フローチャート: 判断 748"/>
        <xdr:cNvSpPr/>
      </xdr:nvSpPr>
      <xdr:spPr>
        <a:xfrm>
          <a:off x="15459075"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50" name="フローチャート: 判断 749"/>
        <xdr:cNvSpPr/>
      </xdr:nvSpPr>
      <xdr:spPr>
        <a:xfrm>
          <a:off x="14658975"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51" name="フローチャート: 判断 750"/>
        <xdr:cNvSpPr/>
      </xdr:nvSpPr>
      <xdr:spPr>
        <a:xfrm>
          <a:off x="138176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52" name="フローチャート: 判断 751"/>
        <xdr:cNvSpPr/>
      </xdr:nvSpPr>
      <xdr:spPr>
        <a:xfrm>
          <a:off x="12976225" y="178739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758" name="楕円 757"/>
        <xdr:cNvSpPr/>
      </xdr:nvSpPr>
      <xdr:spPr>
        <a:xfrm>
          <a:off x="15459075"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120666</xdr:rowOff>
    </xdr:from>
    <xdr:ext cx="405111" cy="259045"/>
    <xdr:sp macro="" textlink="">
      <xdr:nvSpPr>
        <xdr:cNvPr id="759" name="【庁舎】&#10;有形固定資産減価償却率該当値テキスト"/>
        <xdr:cNvSpPr txBox="1"/>
      </xdr:nvSpPr>
      <xdr:spPr>
        <a:xfrm>
          <a:off x="15547975"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119380</xdr:rowOff>
    </xdr:from>
    <xdr:to>
      <xdr:col>81</xdr:col>
      <xdr:colOff>101600</xdr:colOff>
      <xdr:row>104</xdr:row>
      <xdr:rowOff>49530</xdr:rowOff>
    </xdr:to>
    <xdr:sp macro="" textlink="">
      <xdr:nvSpPr>
        <xdr:cNvPr id="760" name="楕円 759"/>
        <xdr:cNvSpPr/>
      </xdr:nvSpPr>
      <xdr:spPr>
        <a:xfrm>
          <a:off x="14658975" y="177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148589</xdr:rowOff>
    </xdr:from>
    <xdr:to>
      <xdr:col>85</xdr:col>
      <xdr:colOff>127000</xdr:colOff>
      <xdr:row>103</xdr:row>
      <xdr:rowOff>170180</xdr:rowOff>
    </xdr:to>
    <xdr:cxnSp macro="">
      <xdr:nvCxnSpPr>
        <xdr:cNvPr id="761" name="直線コネクタ 760"/>
        <xdr:cNvCxnSpPr/>
      </xdr:nvCxnSpPr>
      <xdr:spPr>
        <a:xfrm flipV="1">
          <a:off x="14709775" y="17807939"/>
          <a:ext cx="8001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140970</xdr:rowOff>
    </xdr:from>
    <xdr:to>
      <xdr:col>76</xdr:col>
      <xdr:colOff>165100</xdr:colOff>
      <xdr:row>104</xdr:row>
      <xdr:rowOff>71120</xdr:rowOff>
    </xdr:to>
    <xdr:sp macro="" textlink="">
      <xdr:nvSpPr>
        <xdr:cNvPr id="762" name="楕円 761"/>
        <xdr:cNvSpPr/>
      </xdr:nvSpPr>
      <xdr:spPr>
        <a:xfrm>
          <a:off x="13817600" y="178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170180</xdr:rowOff>
    </xdr:from>
    <xdr:to>
      <xdr:col>81</xdr:col>
      <xdr:colOff>50800</xdr:colOff>
      <xdr:row>104</xdr:row>
      <xdr:rowOff>20320</xdr:rowOff>
    </xdr:to>
    <xdr:cxnSp macro="">
      <xdr:nvCxnSpPr>
        <xdr:cNvPr id="763" name="直線コネクタ 762"/>
        <xdr:cNvCxnSpPr/>
      </xdr:nvCxnSpPr>
      <xdr:spPr>
        <a:xfrm flipV="1">
          <a:off x="13868400" y="17829530"/>
          <a:ext cx="841375"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64" name="n_1aveValue【庁舎】&#10;有形固定資産減価償却率"/>
        <xdr:cNvSpPr txBox="1"/>
      </xdr:nvSpPr>
      <xdr:spPr>
        <a:xfrm>
          <a:off x="14504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65" name="n_2aveValue【庁舎】&#10;有形固定資産減価償却率"/>
        <xdr:cNvSpPr txBox="1"/>
      </xdr:nvSpPr>
      <xdr:spPr>
        <a:xfrm>
          <a:off x="13675369"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66" name="n_3aveValue【庁舎】&#10;有形固定資産減価償却率"/>
        <xdr:cNvSpPr txBox="1"/>
      </xdr:nvSpPr>
      <xdr:spPr>
        <a:xfrm>
          <a:off x="1283399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66057</xdr:rowOff>
    </xdr:from>
    <xdr:ext cx="405111" cy="259045"/>
    <xdr:sp macro="" textlink="">
      <xdr:nvSpPr>
        <xdr:cNvPr id="767" name="n_1mainValue【庁舎】&#10;有形固定資産減価償却率"/>
        <xdr:cNvSpPr txBox="1"/>
      </xdr:nvSpPr>
      <xdr:spPr>
        <a:xfrm>
          <a:off x="14504044" y="1755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87647</xdr:rowOff>
    </xdr:from>
    <xdr:ext cx="405111" cy="259045"/>
    <xdr:sp macro="" textlink="">
      <xdr:nvSpPr>
        <xdr:cNvPr id="768" name="n_2mainValue【庁舎】&#10;有形固定資産減価償却率"/>
        <xdr:cNvSpPr txBox="1"/>
      </xdr:nvSpPr>
      <xdr:spPr>
        <a:xfrm>
          <a:off x="13675369"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94" name="直線コネクタ 793"/>
        <xdr:cNvCxnSpPr/>
      </xdr:nvCxnSpPr>
      <xdr:spPr>
        <a:xfrm flipV="1">
          <a:off x="210559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95" name="【庁舎】&#10;一人当たり面積最小値テキスト"/>
        <xdr:cNvSpPr txBox="1"/>
      </xdr:nvSpPr>
      <xdr:spPr>
        <a:xfrm>
          <a:off x="210947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96" name="直線コネクタ 795"/>
        <xdr:cNvCxnSpPr/>
      </xdr:nvCxnSpPr>
      <xdr:spPr>
        <a:xfrm>
          <a:off x="20977225" y="185127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97" name="【庁舎】&#10;一人当たり面積最大値テキスト"/>
        <xdr:cNvSpPr txBox="1"/>
      </xdr:nvSpPr>
      <xdr:spPr>
        <a:xfrm>
          <a:off x="210947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98" name="直線コネクタ 797"/>
        <xdr:cNvCxnSpPr/>
      </xdr:nvCxnSpPr>
      <xdr:spPr>
        <a:xfrm>
          <a:off x="20977225" y="170677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99" name="【庁舎】&#10;一人当たり面積平均値テキスト"/>
        <xdr:cNvSpPr txBox="1"/>
      </xdr:nvSpPr>
      <xdr:spPr>
        <a:xfrm>
          <a:off x="210947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00" name="フローチャート: 判断 799"/>
        <xdr:cNvSpPr/>
      </xdr:nvSpPr>
      <xdr:spPr>
        <a:xfrm>
          <a:off x="210058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01" name="フローチャート: 判断 800"/>
        <xdr:cNvSpPr/>
      </xdr:nvSpPr>
      <xdr:spPr>
        <a:xfrm>
          <a:off x="20215225" y="180929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02" name="フローチャート: 判断 801"/>
        <xdr:cNvSpPr/>
      </xdr:nvSpPr>
      <xdr:spPr>
        <a:xfrm>
          <a:off x="19364325"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03" name="フローチャート: 判断 802"/>
        <xdr:cNvSpPr/>
      </xdr:nvSpPr>
      <xdr:spPr>
        <a:xfrm>
          <a:off x="1852295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120106</xdr:rowOff>
    </xdr:from>
    <xdr:to>
      <xdr:col>116</xdr:col>
      <xdr:colOff>114300</xdr:colOff>
      <xdr:row>105</xdr:row>
      <xdr:rowOff>50256</xdr:rowOff>
    </xdr:to>
    <xdr:sp macro="" textlink="">
      <xdr:nvSpPr>
        <xdr:cNvPr id="809" name="楕円 808"/>
        <xdr:cNvSpPr/>
      </xdr:nvSpPr>
      <xdr:spPr>
        <a:xfrm>
          <a:off x="210058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142983</xdr:rowOff>
    </xdr:from>
    <xdr:ext cx="469744" cy="259045"/>
    <xdr:sp macro="" textlink="">
      <xdr:nvSpPr>
        <xdr:cNvPr id="810" name="【庁舎】&#10;一人当たり面積該当値テキスト"/>
        <xdr:cNvSpPr txBox="1"/>
      </xdr:nvSpPr>
      <xdr:spPr>
        <a:xfrm>
          <a:off x="21094700" y="178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133169</xdr:rowOff>
    </xdr:from>
    <xdr:to>
      <xdr:col>112</xdr:col>
      <xdr:colOff>38100</xdr:colOff>
      <xdr:row>105</xdr:row>
      <xdr:rowOff>63319</xdr:rowOff>
    </xdr:to>
    <xdr:sp macro="" textlink="">
      <xdr:nvSpPr>
        <xdr:cNvPr id="811" name="楕円 810"/>
        <xdr:cNvSpPr/>
      </xdr:nvSpPr>
      <xdr:spPr>
        <a:xfrm>
          <a:off x="20215225" y="1796396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170906</xdr:rowOff>
    </xdr:from>
    <xdr:to>
      <xdr:col>116</xdr:col>
      <xdr:colOff>63500</xdr:colOff>
      <xdr:row>105</xdr:row>
      <xdr:rowOff>12519</xdr:rowOff>
    </xdr:to>
    <xdr:cxnSp macro="">
      <xdr:nvCxnSpPr>
        <xdr:cNvPr id="812" name="直線コネクタ 811"/>
        <xdr:cNvCxnSpPr/>
      </xdr:nvCxnSpPr>
      <xdr:spPr>
        <a:xfrm flipV="1">
          <a:off x="20266025" y="18001706"/>
          <a:ext cx="7905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142966</xdr:rowOff>
    </xdr:from>
    <xdr:to>
      <xdr:col>107</xdr:col>
      <xdr:colOff>101600</xdr:colOff>
      <xdr:row>105</xdr:row>
      <xdr:rowOff>73116</xdr:rowOff>
    </xdr:to>
    <xdr:sp macro="" textlink="">
      <xdr:nvSpPr>
        <xdr:cNvPr id="813" name="楕円 812"/>
        <xdr:cNvSpPr/>
      </xdr:nvSpPr>
      <xdr:spPr>
        <a:xfrm>
          <a:off x="19364325"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12519</xdr:rowOff>
    </xdr:from>
    <xdr:to>
      <xdr:col>111</xdr:col>
      <xdr:colOff>177800</xdr:colOff>
      <xdr:row>105</xdr:row>
      <xdr:rowOff>22316</xdr:rowOff>
    </xdr:to>
    <xdr:cxnSp macro="">
      <xdr:nvCxnSpPr>
        <xdr:cNvPr id="814" name="直線コネクタ 813"/>
        <xdr:cNvCxnSpPr/>
      </xdr:nvCxnSpPr>
      <xdr:spPr>
        <a:xfrm flipV="1">
          <a:off x="19415125" y="18014769"/>
          <a:ext cx="8509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15" name="n_1aveValue【庁舎】&#10;一人当たり面積"/>
        <xdr:cNvSpPr txBox="1"/>
      </xdr:nvSpPr>
      <xdr:spPr>
        <a:xfrm>
          <a:off x="2002797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16" name="n_2aveValue【庁舎】&#10;一人当たり面積"/>
        <xdr:cNvSpPr txBox="1"/>
      </xdr:nvSpPr>
      <xdr:spPr>
        <a:xfrm>
          <a:off x="1918977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17" name="n_3aveValue【庁舎】&#10;一人当たり面積"/>
        <xdr:cNvSpPr txBox="1"/>
      </xdr:nvSpPr>
      <xdr:spPr>
        <a:xfrm>
          <a:off x="18348402"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79846</xdr:rowOff>
    </xdr:from>
    <xdr:ext cx="469744" cy="259045"/>
    <xdr:sp macro="" textlink="">
      <xdr:nvSpPr>
        <xdr:cNvPr id="818" name="n_1mainValue【庁舎】&#10;一人当たり面積"/>
        <xdr:cNvSpPr txBox="1"/>
      </xdr:nvSpPr>
      <xdr:spPr>
        <a:xfrm>
          <a:off x="2002797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89643</xdr:rowOff>
    </xdr:from>
    <xdr:ext cx="469744" cy="259045"/>
    <xdr:sp macro="" textlink="">
      <xdr:nvSpPr>
        <xdr:cNvPr id="819" name="n_2mainValue【庁舎】&#10;一人当たり面積"/>
        <xdr:cNvSpPr txBox="1"/>
      </xdr:nvSpPr>
      <xdr:spPr>
        <a:xfrm>
          <a:off x="1918977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市民会館は、有形固定資産減価償却率が</a:t>
          </a:r>
          <a:r>
            <a:rPr kumimoji="1" lang="en-US" altLang="ja-JP" sz="1300">
              <a:latin typeface="ＭＳ Ｐゴシック" panose="020B0600070205080204" pitchFamily="50" charset="-128"/>
              <a:ea typeface="ＭＳ Ｐゴシック" panose="020B0600070205080204" pitchFamily="50" charset="-128"/>
            </a:rPr>
            <a:t>79.6</a:t>
          </a:r>
          <a:r>
            <a:rPr kumimoji="1" lang="ja-JP" altLang="en-US" sz="1300">
              <a:latin typeface="ＭＳ Ｐゴシック" panose="020B0600070205080204" pitchFamily="50" charset="-128"/>
              <a:ea typeface="ＭＳ Ｐゴシック" panose="020B0600070205080204" pitchFamily="50" charset="-128"/>
            </a:rPr>
            <a:t>％、対類似団体と比べても</a:t>
          </a:r>
          <a:r>
            <a:rPr kumimoji="1" lang="en-US" altLang="ja-JP" sz="1300">
              <a:latin typeface="ＭＳ Ｐゴシック" panose="020B0600070205080204" pitchFamily="50" charset="-128"/>
              <a:ea typeface="ＭＳ Ｐゴシック" panose="020B0600070205080204" pitchFamily="50" charset="-128"/>
            </a:rPr>
            <a:t>31.5</a:t>
          </a:r>
          <a:r>
            <a:rPr kumimoji="1" lang="ja-JP" altLang="en-US" sz="1300">
              <a:latin typeface="ＭＳ Ｐゴシック" panose="020B0600070205080204" pitchFamily="50" charset="-128"/>
              <a:ea typeface="ＭＳ Ｐゴシック" panose="020B0600070205080204" pitchFamily="50" charset="-128"/>
            </a:rPr>
            <a:t>％高くなっている。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館ある内、大洲市民会館が法定耐用年数を超過しているが、後年度に建替を予定している。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消防施設は、有形固定資産減価償却率が</a:t>
          </a:r>
          <a:r>
            <a:rPr kumimoji="1" lang="en-US" altLang="ja-JP" sz="1300">
              <a:latin typeface="ＭＳ Ｐゴシック" panose="020B0600070205080204" pitchFamily="50" charset="-128"/>
              <a:ea typeface="ＭＳ Ｐゴシック" panose="020B0600070205080204" pitchFamily="50" charset="-128"/>
            </a:rPr>
            <a:t>76.5</a:t>
          </a:r>
          <a:r>
            <a:rPr kumimoji="1" lang="ja-JP" altLang="en-US" sz="1300">
              <a:latin typeface="ＭＳ Ｐゴシック" panose="020B0600070205080204" pitchFamily="50" charset="-128"/>
              <a:ea typeface="ＭＳ Ｐゴシック" panose="020B0600070205080204" pitchFamily="50" charset="-128"/>
            </a:rPr>
            <a:t>％、対類似団体と比べても</a:t>
          </a:r>
          <a:r>
            <a:rPr kumimoji="1" lang="en-US" altLang="ja-JP" sz="1300">
              <a:latin typeface="ＭＳ Ｐゴシック" panose="020B0600070205080204" pitchFamily="50" charset="-128"/>
              <a:ea typeface="ＭＳ Ｐゴシック" panose="020B0600070205080204" pitchFamily="50" charset="-128"/>
            </a:rPr>
            <a:t>36.3</a:t>
          </a:r>
          <a:r>
            <a:rPr kumimoji="1" lang="ja-JP" altLang="en-US" sz="1300">
              <a:latin typeface="ＭＳ Ｐゴシック" panose="020B0600070205080204" pitchFamily="50" charset="-128"/>
              <a:ea typeface="ＭＳ Ｐゴシック" panose="020B0600070205080204" pitchFamily="50" charset="-128"/>
            </a:rPr>
            <a:t>％高くなっている。主に消防団詰所であり、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割以上の建物が法定耐用年数を超過している。今後も適宜修繕を行い、適切な維持管理に努める。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体育館・プールは、有形固定資産減価償却率</a:t>
          </a:r>
          <a:r>
            <a:rPr kumimoji="1" lang="en-US" altLang="ja-JP" sz="1300">
              <a:latin typeface="ＭＳ Ｐゴシック" panose="020B0600070205080204" pitchFamily="50" charset="-128"/>
              <a:ea typeface="ＭＳ Ｐゴシック" panose="020B0600070205080204" pitchFamily="50" charset="-128"/>
            </a:rPr>
            <a:t>72.1</a:t>
          </a:r>
          <a:r>
            <a:rPr kumimoji="1" lang="ja-JP" altLang="en-US" sz="1300">
              <a:latin typeface="ＭＳ Ｐゴシック" panose="020B0600070205080204" pitchFamily="50" charset="-128"/>
              <a:ea typeface="ＭＳ Ｐゴシック" panose="020B0600070205080204" pitchFamily="50" charset="-128"/>
            </a:rPr>
            <a:t>％と高くなっている。主に体育館であり、閉校施設の屋内運動場を体育館として引き続き利用しているためである。今後も適宜言修繕を行い、適切な維持管理に努める。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43,400
43,249
432.22
34,683,337
32,216,482
1,988,087
14,640,207
27,387,765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人口減少</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高齢化に加え、市内に中心となる産業がな</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く</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財政基盤が</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脆弱で、</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自主財源が乏しい</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状況により</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、財政力指数は</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0.36</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平均を</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下回</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り、横這いで推移している</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今後も市税の大幅な増収は見込まれないため</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、経費全般について削減を図りながら、税収の徴収率向上、企業誘致の促進により自主財源の確保に努める。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年度以降、公債費の抑制や、人件費、補助・負担金、委託料など経常的な支出の点検・見直し、臨時財政対策債の発行額を抑制してきたことにより、類似団体平均値より低い比率で推移している。平成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年度の歳出経常一般財源は前年度比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16,521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千円の減となったものの、平成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月豪雨災害で甚大な被害を受けたことによる市税の減免及び普通交付税の合併算定替えの影響により歳入経常一般財源が前年度比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262,290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千円減となり比率は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今後も厳しい財政状況が続くことから、経常的な支出の抑制に努める。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152037</xdr:rowOff>
    </xdr:from>
    <xdr:to>
      <xdr:col>23</xdr:col>
      <xdr:colOff>133350</xdr:colOff>
      <xdr:row>60</xdr:row>
      <xdr:rowOff>32294</xdr:rowOff>
    </xdr:to>
    <xdr:cxnSp macro="">
      <xdr:nvCxnSpPr>
        <xdr:cNvPr id="134" name="直線コネクタ 133"/>
        <xdr:cNvCxnSpPr/>
      </xdr:nvCxnSpPr>
      <xdr:spPr>
        <a:xfrm>
          <a:off x="4114800" y="1026758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152037</xdr:rowOff>
    </xdr:from>
    <xdr:to>
      <xdr:col>19</xdr:col>
      <xdr:colOff>133350</xdr:colOff>
      <xdr:row>59</xdr:row>
      <xdr:rowOff>158931</xdr:rowOff>
    </xdr:to>
    <xdr:cxnSp macro="">
      <xdr:nvCxnSpPr>
        <xdr:cNvPr id="137" name="直線コネクタ 136"/>
        <xdr:cNvCxnSpPr/>
      </xdr:nvCxnSpPr>
      <xdr:spPr>
        <a:xfrm flipV="1">
          <a:off x="3225800" y="102675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72753</xdr:rowOff>
    </xdr:from>
    <xdr:to>
      <xdr:col>15</xdr:col>
      <xdr:colOff>82550</xdr:colOff>
      <xdr:row>59</xdr:row>
      <xdr:rowOff>158931</xdr:rowOff>
    </xdr:to>
    <xdr:cxnSp macro="">
      <xdr:nvCxnSpPr>
        <xdr:cNvPr id="140" name="直線コネクタ 139"/>
        <xdr:cNvCxnSpPr/>
      </xdr:nvCxnSpPr>
      <xdr:spPr>
        <a:xfrm>
          <a:off x="2336800" y="1018830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72753</xdr:rowOff>
    </xdr:from>
    <xdr:to>
      <xdr:col>11</xdr:col>
      <xdr:colOff>31750</xdr:colOff>
      <xdr:row>59</xdr:row>
      <xdr:rowOff>155484</xdr:rowOff>
    </xdr:to>
    <xdr:cxnSp macro="">
      <xdr:nvCxnSpPr>
        <xdr:cNvPr id="143" name="直線コネクタ 142"/>
        <xdr:cNvCxnSpPr/>
      </xdr:nvCxnSpPr>
      <xdr:spPr>
        <a:xfrm flipV="1">
          <a:off x="1447800" y="1018830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152944</xdr:rowOff>
    </xdr:from>
    <xdr:to>
      <xdr:col>23</xdr:col>
      <xdr:colOff>184150</xdr:colOff>
      <xdr:row>60</xdr:row>
      <xdr:rowOff>83094</xdr:rowOff>
    </xdr:to>
    <xdr:sp macro="" textlink="">
      <xdr:nvSpPr>
        <xdr:cNvPr id="153" name="楕円 152"/>
        <xdr:cNvSpPr/>
      </xdr:nvSpPr>
      <xdr:spPr>
        <a:xfrm>
          <a:off x="4902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169471</xdr:rowOff>
    </xdr:from>
    <xdr:ext cx="762000" cy="259045"/>
    <xdr:sp macro="" textlink="">
      <xdr:nvSpPr>
        <xdr:cNvPr id="154" name="財政構造の弾力性該当値テキスト"/>
        <xdr:cNvSpPr txBox="1"/>
      </xdr:nvSpPr>
      <xdr:spPr>
        <a:xfrm>
          <a:off x="50419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101237</xdr:rowOff>
    </xdr:from>
    <xdr:to>
      <xdr:col>19</xdr:col>
      <xdr:colOff>184150</xdr:colOff>
      <xdr:row>60</xdr:row>
      <xdr:rowOff>31387</xdr:rowOff>
    </xdr:to>
    <xdr:sp macro="" textlink="">
      <xdr:nvSpPr>
        <xdr:cNvPr id="155" name="楕円 154"/>
        <xdr:cNvSpPr/>
      </xdr:nvSpPr>
      <xdr:spPr>
        <a:xfrm>
          <a:off x="4064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41564</xdr:rowOff>
    </xdr:from>
    <xdr:ext cx="736600" cy="259045"/>
    <xdr:sp macro="" textlink="">
      <xdr:nvSpPr>
        <xdr:cNvPr id="156" name="テキスト ボックス 155"/>
        <xdr:cNvSpPr txBox="1"/>
      </xdr:nvSpPr>
      <xdr:spPr>
        <a:xfrm>
          <a:off x="3733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108131</xdr:rowOff>
    </xdr:from>
    <xdr:to>
      <xdr:col>15</xdr:col>
      <xdr:colOff>133350</xdr:colOff>
      <xdr:row>60</xdr:row>
      <xdr:rowOff>38281</xdr:rowOff>
    </xdr:to>
    <xdr:sp macro="" textlink="">
      <xdr:nvSpPr>
        <xdr:cNvPr id="157" name="楕円 156"/>
        <xdr:cNvSpPr/>
      </xdr:nvSpPr>
      <xdr:spPr>
        <a:xfrm>
          <a:off x="3175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48458</xdr:rowOff>
    </xdr:from>
    <xdr:ext cx="762000" cy="259045"/>
    <xdr:sp macro="" textlink="">
      <xdr:nvSpPr>
        <xdr:cNvPr id="158" name="テキスト ボックス 157"/>
        <xdr:cNvSpPr txBox="1"/>
      </xdr:nvSpPr>
      <xdr:spPr>
        <a:xfrm>
          <a:off x="2844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21953</xdr:rowOff>
    </xdr:from>
    <xdr:to>
      <xdr:col>11</xdr:col>
      <xdr:colOff>82550</xdr:colOff>
      <xdr:row>59</xdr:row>
      <xdr:rowOff>123553</xdr:rowOff>
    </xdr:to>
    <xdr:sp macro="" textlink="">
      <xdr:nvSpPr>
        <xdr:cNvPr id="159" name="楕円 158"/>
        <xdr:cNvSpPr/>
      </xdr:nvSpPr>
      <xdr:spPr>
        <a:xfrm>
          <a:off x="2286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133730</xdr:rowOff>
    </xdr:from>
    <xdr:ext cx="762000" cy="259045"/>
    <xdr:sp macro="" textlink="">
      <xdr:nvSpPr>
        <xdr:cNvPr id="160" name="テキスト ボックス 159"/>
        <xdr:cNvSpPr txBox="1"/>
      </xdr:nvSpPr>
      <xdr:spPr>
        <a:xfrm>
          <a:off x="1955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104684</xdr:rowOff>
    </xdr:from>
    <xdr:to>
      <xdr:col>7</xdr:col>
      <xdr:colOff>31750</xdr:colOff>
      <xdr:row>60</xdr:row>
      <xdr:rowOff>34834</xdr:rowOff>
    </xdr:to>
    <xdr:sp macro="" textlink="">
      <xdr:nvSpPr>
        <xdr:cNvPr id="161" name="楕円 160"/>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45011</xdr:rowOff>
    </xdr:from>
    <xdr:ext cx="762000" cy="259045"/>
    <xdr:sp macro="" textlink="">
      <xdr:nvSpPr>
        <xdr:cNvPr id="162" name="テキスト ボックス 161"/>
        <xdr:cNvSpPr txBox="1"/>
      </xdr:nvSpPr>
      <xdr:spPr>
        <a:xfrm>
          <a:off x="1066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類似団体平均を若干上回る数値で推移してきたが、平成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月豪雨災害により災害復旧支援、災害廃棄物処理等、災害関連に係る物件費が前年度比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3,269,491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千円増したことに伴い、人口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人当たりの決算額は前年度比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78,380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円増となり、類似団体平均を大幅に上回る数値となった。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今後数値は改善する見込みではあるが、移住定住施策による人口減少の抑制、公共施設の整理・統廃合を進めることにより、経費削減に努める。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44365</xdr:rowOff>
    </xdr:from>
    <xdr:to>
      <xdr:col>23</xdr:col>
      <xdr:colOff>133350</xdr:colOff>
      <xdr:row>87</xdr:row>
      <xdr:rowOff>2842</xdr:rowOff>
    </xdr:to>
    <xdr:cxnSp macro="">
      <xdr:nvCxnSpPr>
        <xdr:cNvPr id="193" name="直線コネクタ 192"/>
        <xdr:cNvCxnSpPr/>
      </xdr:nvCxnSpPr>
      <xdr:spPr>
        <a:xfrm>
          <a:off x="4114800" y="14446165"/>
          <a:ext cx="838200" cy="47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28408</xdr:rowOff>
    </xdr:from>
    <xdr:to>
      <xdr:col>19</xdr:col>
      <xdr:colOff>133350</xdr:colOff>
      <xdr:row>84</xdr:row>
      <xdr:rowOff>44365</xdr:rowOff>
    </xdr:to>
    <xdr:cxnSp macro="">
      <xdr:nvCxnSpPr>
        <xdr:cNvPr id="196" name="直線コネクタ 195"/>
        <xdr:cNvCxnSpPr/>
      </xdr:nvCxnSpPr>
      <xdr:spPr>
        <a:xfrm>
          <a:off x="3225800" y="14430208"/>
          <a:ext cx="8890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166976</xdr:rowOff>
    </xdr:from>
    <xdr:to>
      <xdr:col>15</xdr:col>
      <xdr:colOff>82550</xdr:colOff>
      <xdr:row>84</xdr:row>
      <xdr:rowOff>28408</xdr:rowOff>
    </xdr:to>
    <xdr:cxnSp macro="">
      <xdr:nvCxnSpPr>
        <xdr:cNvPr id="199" name="直線コネクタ 198"/>
        <xdr:cNvCxnSpPr/>
      </xdr:nvCxnSpPr>
      <xdr:spPr>
        <a:xfrm>
          <a:off x="2336800" y="14397326"/>
          <a:ext cx="8890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144914</xdr:rowOff>
    </xdr:from>
    <xdr:to>
      <xdr:col>11</xdr:col>
      <xdr:colOff>31750</xdr:colOff>
      <xdr:row>83</xdr:row>
      <xdr:rowOff>166976</xdr:rowOff>
    </xdr:to>
    <xdr:cxnSp macro="">
      <xdr:nvCxnSpPr>
        <xdr:cNvPr id="202" name="直線コネクタ 201"/>
        <xdr:cNvCxnSpPr/>
      </xdr:nvCxnSpPr>
      <xdr:spPr>
        <a:xfrm>
          <a:off x="1447800" y="14375264"/>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123492</xdr:rowOff>
    </xdr:from>
    <xdr:to>
      <xdr:col>23</xdr:col>
      <xdr:colOff>184150</xdr:colOff>
      <xdr:row>87</xdr:row>
      <xdr:rowOff>53642</xdr:rowOff>
    </xdr:to>
    <xdr:sp macro="" textlink="">
      <xdr:nvSpPr>
        <xdr:cNvPr id="212" name="楕円 211"/>
        <xdr:cNvSpPr/>
      </xdr:nvSpPr>
      <xdr:spPr>
        <a:xfrm>
          <a:off x="4902200" y="148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95569</xdr:rowOff>
    </xdr:from>
    <xdr:ext cx="762000" cy="259045"/>
    <xdr:sp macro="" textlink="">
      <xdr:nvSpPr>
        <xdr:cNvPr id="213" name="人件費・物件費等の状況該当値テキスト"/>
        <xdr:cNvSpPr txBox="1"/>
      </xdr:nvSpPr>
      <xdr:spPr>
        <a:xfrm>
          <a:off x="5041900" y="1484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165015</xdr:rowOff>
    </xdr:from>
    <xdr:to>
      <xdr:col>19</xdr:col>
      <xdr:colOff>184150</xdr:colOff>
      <xdr:row>84</xdr:row>
      <xdr:rowOff>95165</xdr:rowOff>
    </xdr:to>
    <xdr:sp macro="" textlink="">
      <xdr:nvSpPr>
        <xdr:cNvPr id="214" name="楕円 213"/>
        <xdr:cNvSpPr/>
      </xdr:nvSpPr>
      <xdr:spPr>
        <a:xfrm>
          <a:off x="4064000" y="143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79942</xdr:rowOff>
    </xdr:from>
    <xdr:ext cx="736600" cy="259045"/>
    <xdr:sp macro="" textlink="">
      <xdr:nvSpPr>
        <xdr:cNvPr id="215" name="テキスト ボックス 214"/>
        <xdr:cNvSpPr txBox="1"/>
      </xdr:nvSpPr>
      <xdr:spPr>
        <a:xfrm>
          <a:off x="3733800" y="14481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149058</xdr:rowOff>
    </xdr:from>
    <xdr:to>
      <xdr:col>15</xdr:col>
      <xdr:colOff>133350</xdr:colOff>
      <xdr:row>84</xdr:row>
      <xdr:rowOff>79208</xdr:rowOff>
    </xdr:to>
    <xdr:sp macro="" textlink="">
      <xdr:nvSpPr>
        <xdr:cNvPr id="216" name="楕円 215"/>
        <xdr:cNvSpPr/>
      </xdr:nvSpPr>
      <xdr:spPr>
        <a:xfrm>
          <a:off x="3175000" y="1437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63985</xdr:rowOff>
    </xdr:from>
    <xdr:ext cx="762000" cy="259045"/>
    <xdr:sp macro="" textlink="">
      <xdr:nvSpPr>
        <xdr:cNvPr id="217" name="テキスト ボックス 216"/>
        <xdr:cNvSpPr txBox="1"/>
      </xdr:nvSpPr>
      <xdr:spPr>
        <a:xfrm>
          <a:off x="2844800" y="1446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116176</xdr:rowOff>
    </xdr:from>
    <xdr:to>
      <xdr:col>11</xdr:col>
      <xdr:colOff>82550</xdr:colOff>
      <xdr:row>84</xdr:row>
      <xdr:rowOff>46326</xdr:rowOff>
    </xdr:to>
    <xdr:sp macro="" textlink="">
      <xdr:nvSpPr>
        <xdr:cNvPr id="218" name="楕円 217"/>
        <xdr:cNvSpPr/>
      </xdr:nvSpPr>
      <xdr:spPr>
        <a:xfrm>
          <a:off x="2286000" y="1434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31103</xdr:rowOff>
    </xdr:from>
    <xdr:ext cx="762000" cy="259045"/>
    <xdr:sp macro="" textlink="">
      <xdr:nvSpPr>
        <xdr:cNvPr id="219" name="テキスト ボックス 218"/>
        <xdr:cNvSpPr txBox="1"/>
      </xdr:nvSpPr>
      <xdr:spPr>
        <a:xfrm>
          <a:off x="1955800" y="1443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94114</xdr:rowOff>
    </xdr:from>
    <xdr:to>
      <xdr:col>7</xdr:col>
      <xdr:colOff>31750</xdr:colOff>
      <xdr:row>84</xdr:row>
      <xdr:rowOff>24264</xdr:rowOff>
    </xdr:to>
    <xdr:sp macro="" textlink="">
      <xdr:nvSpPr>
        <xdr:cNvPr id="220" name="楕円 219"/>
        <xdr:cNvSpPr/>
      </xdr:nvSpPr>
      <xdr:spPr>
        <a:xfrm>
          <a:off x="1397000" y="143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9041</xdr:rowOff>
    </xdr:from>
    <xdr:ext cx="762000" cy="259045"/>
    <xdr:sp macro="" textlink="">
      <xdr:nvSpPr>
        <xdr:cNvPr id="221" name="テキスト ボックス 220"/>
        <xdr:cNvSpPr txBox="1"/>
      </xdr:nvSpPr>
      <xdr:spPr>
        <a:xfrm>
          <a:off x="1066800" y="1441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類似団体平均及び全国市平均と比較しても低い水準で推移している。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今後も引き続き、人事評価制度や業績評価制度の運用により給与水準の適正化に努める。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8768</xdr:rowOff>
    </xdr:to>
    <xdr:cxnSp macro="">
      <xdr:nvCxnSpPr>
        <xdr:cNvPr id="257" name="直線コネクタ 256"/>
        <xdr:cNvCxnSpPr/>
      </xdr:nvCxnSpPr>
      <xdr:spPr>
        <a:xfrm flipV="1">
          <a:off x="16179800" y="145245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8768</xdr:rowOff>
    </xdr:to>
    <xdr:cxnSp macro="">
      <xdr:nvCxnSpPr>
        <xdr:cNvPr id="260" name="直線コネクタ 259"/>
        <xdr:cNvCxnSpPr/>
      </xdr:nvCxnSpPr>
      <xdr:spPr>
        <a:xfrm>
          <a:off x="15290800" y="145705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66221</xdr:rowOff>
    </xdr:to>
    <xdr:cxnSp macro="">
      <xdr:nvCxnSpPr>
        <xdr:cNvPr id="263" name="直線コネクタ 262"/>
        <xdr:cNvCxnSpPr/>
      </xdr:nvCxnSpPr>
      <xdr:spPr>
        <a:xfrm flipV="1">
          <a:off x="14401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85</xdr:row>
      <xdr:rowOff>66221</xdr:rowOff>
    </xdr:to>
    <xdr:cxnSp macro="">
      <xdr:nvCxnSpPr>
        <xdr:cNvPr id="266" name="直線コネクタ 265"/>
        <xdr:cNvCxnSpPr/>
      </xdr:nvCxnSpPr>
      <xdr:spPr>
        <a:xfrm>
          <a:off x="13512800" y="145935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6" name="楕円 275"/>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7"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78" name="楕円 277"/>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79" name="テキスト ボックス 278"/>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0" name="楕円 279"/>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1" name="テキスト ボックス 280"/>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4" name="楕円 283"/>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5" name="テキスト ボックス 284"/>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適正な定員管理に努めているものの、人口が平成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44,266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43,400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人減少し、人口千人当たり職員数は前年度比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ポイント増となり依然として類似団体平均を上回っている状況が継続している。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移住定住施策による人口減少の抑制を図り、住民サービスの低下を招かないよう、今後も適正な定員管理に努める。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22376</xdr:rowOff>
    </xdr:from>
    <xdr:to>
      <xdr:col>81</xdr:col>
      <xdr:colOff>44450</xdr:colOff>
      <xdr:row>63</xdr:row>
      <xdr:rowOff>33867</xdr:rowOff>
    </xdr:to>
    <xdr:cxnSp macro="">
      <xdr:nvCxnSpPr>
        <xdr:cNvPr id="322" name="直線コネクタ 321"/>
        <xdr:cNvCxnSpPr/>
      </xdr:nvCxnSpPr>
      <xdr:spPr>
        <a:xfrm>
          <a:off x="16179800" y="1082372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13184</xdr:rowOff>
    </xdr:from>
    <xdr:to>
      <xdr:col>77</xdr:col>
      <xdr:colOff>44450</xdr:colOff>
      <xdr:row>63</xdr:row>
      <xdr:rowOff>22376</xdr:rowOff>
    </xdr:to>
    <xdr:cxnSp macro="">
      <xdr:nvCxnSpPr>
        <xdr:cNvPr id="325" name="直線コネクタ 324"/>
        <xdr:cNvCxnSpPr/>
      </xdr:nvCxnSpPr>
      <xdr:spPr>
        <a:xfrm>
          <a:off x="15290800" y="1081453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544</xdr:rowOff>
    </xdr:from>
    <xdr:to>
      <xdr:col>72</xdr:col>
      <xdr:colOff>203200</xdr:colOff>
      <xdr:row>63</xdr:row>
      <xdr:rowOff>13184</xdr:rowOff>
    </xdr:to>
    <xdr:cxnSp macro="">
      <xdr:nvCxnSpPr>
        <xdr:cNvPr id="328" name="直線コネクタ 327"/>
        <xdr:cNvCxnSpPr/>
      </xdr:nvCxnSpPr>
      <xdr:spPr>
        <a:xfrm>
          <a:off x="14401800" y="1080189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131778</xdr:rowOff>
    </xdr:from>
    <xdr:to>
      <xdr:col>68</xdr:col>
      <xdr:colOff>152400</xdr:colOff>
      <xdr:row>63</xdr:row>
      <xdr:rowOff>544</xdr:rowOff>
    </xdr:to>
    <xdr:cxnSp macro="">
      <xdr:nvCxnSpPr>
        <xdr:cNvPr id="331" name="直線コネクタ 330"/>
        <xdr:cNvCxnSpPr/>
      </xdr:nvCxnSpPr>
      <xdr:spPr>
        <a:xfrm>
          <a:off x="13512800" y="1076167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154517</xdr:rowOff>
    </xdr:from>
    <xdr:to>
      <xdr:col>81</xdr:col>
      <xdr:colOff>95250</xdr:colOff>
      <xdr:row>63</xdr:row>
      <xdr:rowOff>84667</xdr:rowOff>
    </xdr:to>
    <xdr:sp macro="" textlink="">
      <xdr:nvSpPr>
        <xdr:cNvPr id="341" name="楕円 340"/>
        <xdr:cNvSpPr/>
      </xdr:nvSpPr>
      <xdr:spPr>
        <a:xfrm>
          <a:off x="16967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126594</xdr:rowOff>
    </xdr:from>
    <xdr:ext cx="762000" cy="259045"/>
    <xdr:sp macro="" textlink="">
      <xdr:nvSpPr>
        <xdr:cNvPr id="342" name="定員管理の状況該当値テキスト"/>
        <xdr:cNvSpPr txBox="1"/>
      </xdr:nvSpPr>
      <xdr:spPr>
        <a:xfrm>
          <a:off x="17106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143026</xdr:rowOff>
    </xdr:from>
    <xdr:to>
      <xdr:col>77</xdr:col>
      <xdr:colOff>95250</xdr:colOff>
      <xdr:row>63</xdr:row>
      <xdr:rowOff>73176</xdr:rowOff>
    </xdr:to>
    <xdr:sp macro="" textlink="">
      <xdr:nvSpPr>
        <xdr:cNvPr id="343" name="楕円 342"/>
        <xdr:cNvSpPr/>
      </xdr:nvSpPr>
      <xdr:spPr>
        <a:xfrm>
          <a:off x="16129000" y="107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57953</xdr:rowOff>
    </xdr:from>
    <xdr:ext cx="736600" cy="259045"/>
    <xdr:sp macro="" textlink="">
      <xdr:nvSpPr>
        <xdr:cNvPr id="344" name="テキスト ボックス 343"/>
        <xdr:cNvSpPr txBox="1"/>
      </xdr:nvSpPr>
      <xdr:spPr>
        <a:xfrm>
          <a:off x="15798800" y="10859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133834</xdr:rowOff>
    </xdr:from>
    <xdr:to>
      <xdr:col>73</xdr:col>
      <xdr:colOff>44450</xdr:colOff>
      <xdr:row>63</xdr:row>
      <xdr:rowOff>63984</xdr:rowOff>
    </xdr:to>
    <xdr:sp macro="" textlink="">
      <xdr:nvSpPr>
        <xdr:cNvPr id="345" name="楕円 344"/>
        <xdr:cNvSpPr/>
      </xdr:nvSpPr>
      <xdr:spPr>
        <a:xfrm>
          <a:off x="152400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48761</xdr:rowOff>
    </xdr:from>
    <xdr:ext cx="762000" cy="259045"/>
    <xdr:sp macro="" textlink="">
      <xdr:nvSpPr>
        <xdr:cNvPr id="346" name="テキスト ボックス 345"/>
        <xdr:cNvSpPr txBox="1"/>
      </xdr:nvSpPr>
      <xdr:spPr>
        <a:xfrm>
          <a:off x="14909800" y="108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121194</xdr:rowOff>
    </xdr:from>
    <xdr:to>
      <xdr:col>68</xdr:col>
      <xdr:colOff>203200</xdr:colOff>
      <xdr:row>63</xdr:row>
      <xdr:rowOff>51344</xdr:rowOff>
    </xdr:to>
    <xdr:sp macro="" textlink="">
      <xdr:nvSpPr>
        <xdr:cNvPr id="347" name="楕円 346"/>
        <xdr:cNvSpPr/>
      </xdr:nvSpPr>
      <xdr:spPr>
        <a:xfrm>
          <a:off x="14351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36121</xdr:rowOff>
    </xdr:from>
    <xdr:ext cx="762000" cy="259045"/>
    <xdr:sp macro="" textlink="">
      <xdr:nvSpPr>
        <xdr:cNvPr id="348" name="テキスト ボックス 347"/>
        <xdr:cNvSpPr txBox="1"/>
      </xdr:nvSpPr>
      <xdr:spPr>
        <a:xfrm>
          <a:off x="14020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80978</xdr:rowOff>
    </xdr:from>
    <xdr:to>
      <xdr:col>64</xdr:col>
      <xdr:colOff>152400</xdr:colOff>
      <xdr:row>63</xdr:row>
      <xdr:rowOff>11128</xdr:rowOff>
    </xdr:to>
    <xdr:sp macro="" textlink="">
      <xdr:nvSpPr>
        <xdr:cNvPr id="349" name="楕円 348"/>
        <xdr:cNvSpPr/>
      </xdr:nvSpPr>
      <xdr:spPr>
        <a:xfrm>
          <a:off x="134620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167355</xdr:rowOff>
    </xdr:from>
    <xdr:ext cx="762000" cy="259045"/>
    <xdr:sp macro="" textlink="">
      <xdr:nvSpPr>
        <xdr:cNvPr id="350" name="テキスト ボックス 349"/>
        <xdr:cNvSpPr txBox="1"/>
      </xdr:nvSpPr>
      <xdr:spPr>
        <a:xfrm>
          <a:off x="13131800" y="1079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％を超えていた実質公債費比率は、公債費負担適正化計画に基づき市債発行を抑制したことで、平成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年度まで順次数値は改善している。令和元年度までは比率が改善すると見込んでいるが、学校施設耐震化・改築事業や平成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月豪雨災害復旧事業に伴う市債発行により、令和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比率が上昇する見込み。今後も市民文化会館建設などの建設事業や災害復旧・復興事業に多額の市債発行が必要となるが、過疎対策事業債などの財政措置のある有利な地方債の活用と計画的な事業の実施により比率の急激な上昇を抑制す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1905</xdr:rowOff>
    </xdr:from>
    <xdr:to>
      <xdr:col>81</xdr:col>
      <xdr:colOff>44450</xdr:colOff>
      <xdr:row>37</xdr:row>
      <xdr:rowOff>7938</xdr:rowOff>
    </xdr:to>
    <xdr:cxnSp macro="">
      <xdr:nvCxnSpPr>
        <xdr:cNvPr id="384" name="直線コネクタ 383"/>
        <xdr:cNvCxnSpPr/>
      </xdr:nvCxnSpPr>
      <xdr:spPr>
        <a:xfrm flipV="1">
          <a:off x="16179800" y="634555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7938</xdr:rowOff>
    </xdr:from>
    <xdr:to>
      <xdr:col>77</xdr:col>
      <xdr:colOff>44450</xdr:colOff>
      <xdr:row>37</xdr:row>
      <xdr:rowOff>17992</xdr:rowOff>
    </xdr:to>
    <xdr:cxnSp macro="">
      <xdr:nvCxnSpPr>
        <xdr:cNvPr id="387" name="直線コネクタ 386"/>
        <xdr:cNvCxnSpPr/>
      </xdr:nvCxnSpPr>
      <xdr:spPr>
        <a:xfrm flipV="1">
          <a:off x="15290800" y="63515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17992</xdr:rowOff>
    </xdr:from>
    <xdr:to>
      <xdr:col>72</xdr:col>
      <xdr:colOff>203200</xdr:colOff>
      <xdr:row>37</xdr:row>
      <xdr:rowOff>38100</xdr:rowOff>
    </xdr:to>
    <xdr:cxnSp macro="">
      <xdr:nvCxnSpPr>
        <xdr:cNvPr id="390" name="直線コネクタ 389"/>
        <xdr:cNvCxnSpPr/>
      </xdr:nvCxnSpPr>
      <xdr:spPr>
        <a:xfrm flipV="1">
          <a:off x="14401800" y="63616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72284</xdr:rowOff>
    </xdr:to>
    <xdr:cxnSp macro="">
      <xdr:nvCxnSpPr>
        <xdr:cNvPr id="393" name="直線コネクタ 392"/>
        <xdr:cNvCxnSpPr/>
      </xdr:nvCxnSpPr>
      <xdr:spPr>
        <a:xfrm flipV="1">
          <a:off x="13512800" y="638175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122555</xdr:rowOff>
    </xdr:from>
    <xdr:to>
      <xdr:col>81</xdr:col>
      <xdr:colOff>95250</xdr:colOff>
      <xdr:row>37</xdr:row>
      <xdr:rowOff>52705</xdr:rowOff>
    </xdr:to>
    <xdr:sp macro="" textlink="">
      <xdr:nvSpPr>
        <xdr:cNvPr id="403" name="楕円 402"/>
        <xdr:cNvSpPr/>
      </xdr:nvSpPr>
      <xdr:spPr>
        <a:xfrm>
          <a:off x="169672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139082</xdr:rowOff>
    </xdr:from>
    <xdr:ext cx="762000" cy="259045"/>
    <xdr:sp macro="" textlink="">
      <xdr:nvSpPr>
        <xdr:cNvPr id="404" name="公債費負担の状況該当値テキスト"/>
        <xdr:cNvSpPr txBox="1"/>
      </xdr:nvSpPr>
      <xdr:spPr>
        <a:xfrm>
          <a:off x="17106900" y="613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128588</xdr:rowOff>
    </xdr:from>
    <xdr:to>
      <xdr:col>77</xdr:col>
      <xdr:colOff>95250</xdr:colOff>
      <xdr:row>37</xdr:row>
      <xdr:rowOff>58738</xdr:rowOff>
    </xdr:to>
    <xdr:sp macro="" textlink="">
      <xdr:nvSpPr>
        <xdr:cNvPr id="405" name="楕円 404"/>
        <xdr:cNvSpPr/>
      </xdr:nvSpPr>
      <xdr:spPr>
        <a:xfrm>
          <a:off x="16129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68915</xdr:rowOff>
    </xdr:from>
    <xdr:ext cx="736600" cy="259045"/>
    <xdr:sp macro="" textlink="">
      <xdr:nvSpPr>
        <xdr:cNvPr id="406" name="テキスト ボックス 405"/>
        <xdr:cNvSpPr txBox="1"/>
      </xdr:nvSpPr>
      <xdr:spPr>
        <a:xfrm>
          <a:off x="15798800" y="606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138642</xdr:rowOff>
    </xdr:from>
    <xdr:to>
      <xdr:col>73</xdr:col>
      <xdr:colOff>44450</xdr:colOff>
      <xdr:row>37</xdr:row>
      <xdr:rowOff>68792</xdr:rowOff>
    </xdr:to>
    <xdr:sp macro="" textlink="">
      <xdr:nvSpPr>
        <xdr:cNvPr id="407" name="楕円 406"/>
        <xdr:cNvSpPr/>
      </xdr:nvSpPr>
      <xdr:spPr>
        <a:xfrm>
          <a:off x="15240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78969</xdr:rowOff>
    </xdr:from>
    <xdr:ext cx="762000" cy="259045"/>
    <xdr:sp macro="" textlink="">
      <xdr:nvSpPr>
        <xdr:cNvPr id="408" name="テキスト ボックス 407"/>
        <xdr:cNvSpPr txBox="1"/>
      </xdr:nvSpPr>
      <xdr:spPr>
        <a:xfrm>
          <a:off x="14909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09" name="楕円 408"/>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10" name="テキスト ボックス 409"/>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21484</xdr:rowOff>
    </xdr:from>
    <xdr:to>
      <xdr:col>64</xdr:col>
      <xdr:colOff>152400</xdr:colOff>
      <xdr:row>37</xdr:row>
      <xdr:rowOff>123084</xdr:rowOff>
    </xdr:to>
    <xdr:sp macro="" textlink="">
      <xdr:nvSpPr>
        <xdr:cNvPr id="411" name="楕円 410"/>
        <xdr:cNvSpPr/>
      </xdr:nvSpPr>
      <xdr:spPr>
        <a:xfrm>
          <a:off x="13462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107861</xdr:rowOff>
    </xdr:from>
    <xdr:ext cx="762000" cy="259045"/>
    <xdr:sp macro="" textlink="">
      <xdr:nvSpPr>
        <xdr:cNvPr id="412" name="テキスト ボックス 411"/>
        <xdr:cNvSpPr txBox="1"/>
      </xdr:nvSpPr>
      <xdr:spPr>
        <a:xfrm>
          <a:off x="13131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公費費負担適正化計画に基づき市債発行を抑制し、残高の減少に努め、財政調整基金など、基金の積み立てを行い、充当可能財源が増加したことにより、数値は年々改善し、平成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年度以降は類似団体平均よりも低い比率で推移している。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継続している学校施設耐震化・改築事業、市民文化会館建設など大型事業を予定していたことに加え、災害復旧・復興に伴う市債発行の増加が見込まれる。そのため、事業計画の見直しを行うことにより、財政負担の軽減と平準化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38735</xdr:rowOff>
    </xdr:from>
    <xdr:to>
      <xdr:col>81</xdr:col>
      <xdr:colOff>44450</xdr:colOff>
      <xdr:row>14</xdr:row>
      <xdr:rowOff>49076</xdr:rowOff>
    </xdr:to>
    <xdr:cxnSp macro="">
      <xdr:nvCxnSpPr>
        <xdr:cNvPr id="448" name="直線コネクタ 447"/>
        <xdr:cNvCxnSpPr/>
      </xdr:nvCxnSpPr>
      <xdr:spPr>
        <a:xfrm flipV="1">
          <a:off x="16179800" y="2439035"/>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49" name="将来負担の状況平均値テキスト"/>
        <xdr:cNvSpPr txBox="1"/>
      </xdr:nvSpPr>
      <xdr:spPr>
        <a:xfrm>
          <a:off x="17106900" y="2423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21155</xdr:rowOff>
    </xdr:from>
    <xdr:to>
      <xdr:col>77</xdr:col>
      <xdr:colOff>44450</xdr:colOff>
      <xdr:row>14</xdr:row>
      <xdr:rowOff>49076</xdr:rowOff>
    </xdr:to>
    <xdr:cxnSp macro="">
      <xdr:nvCxnSpPr>
        <xdr:cNvPr id="451" name="直線コネクタ 450"/>
        <xdr:cNvCxnSpPr/>
      </xdr:nvCxnSpPr>
      <xdr:spPr>
        <a:xfrm>
          <a:off x="15290800" y="2421455"/>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21155</xdr:rowOff>
    </xdr:from>
    <xdr:to>
      <xdr:col>72</xdr:col>
      <xdr:colOff>203200</xdr:colOff>
      <xdr:row>14</xdr:row>
      <xdr:rowOff>43906</xdr:rowOff>
    </xdr:to>
    <xdr:cxnSp macro="">
      <xdr:nvCxnSpPr>
        <xdr:cNvPr id="454" name="直線コネクタ 453"/>
        <xdr:cNvCxnSpPr/>
      </xdr:nvCxnSpPr>
      <xdr:spPr>
        <a:xfrm flipV="1">
          <a:off x="14401800" y="2421455"/>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43906</xdr:rowOff>
    </xdr:from>
    <xdr:to>
      <xdr:col>68</xdr:col>
      <xdr:colOff>152400</xdr:colOff>
      <xdr:row>14</xdr:row>
      <xdr:rowOff>64588</xdr:rowOff>
    </xdr:to>
    <xdr:cxnSp macro="">
      <xdr:nvCxnSpPr>
        <xdr:cNvPr id="457" name="直線コネクタ 456"/>
        <xdr:cNvCxnSpPr/>
      </xdr:nvCxnSpPr>
      <xdr:spPr>
        <a:xfrm flipV="1">
          <a:off x="13512800" y="24442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159385</xdr:rowOff>
    </xdr:from>
    <xdr:to>
      <xdr:col>81</xdr:col>
      <xdr:colOff>95250</xdr:colOff>
      <xdr:row>14</xdr:row>
      <xdr:rowOff>89535</xdr:rowOff>
    </xdr:to>
    <xdr:sp macro="" textlink="">
      <xdr:nvSpPr>
        <xdr:cNvPr id="467" name="楕円 466"/>
        <xdr:cNvSpPr/>
      </xdr:nvSpPr>
      <xdr:spPr>
        <a:xfrm>
          <a:off x="169672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80662</xdr:rowOff>
    </xdr:from>
    <xdr:ext cx="762000" cy="259045"/>
    <xdr:sp macro="" textlink="">
      <xdr:nvSpPr>
        <xdr:cNvPr id="468" name="将来負担の状況該当値テキスト"/>
        <xdr:cNvSpPr txBox="1"/>
      </xdr:nvSpPr>
      <xdr:spPr>
        <a:xfrm>
          <a:off x="17106900" y="230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169726</xdr:rowOff>
    </xdr:from>
    <xdr:to>
      <xdr:col>77</xdr:col>
      <xdr:colOff>95250</xdr:colOff>
      <xdr:row>14</xdr:row>
      <xdr:rowOff>99876</xdr:rowOff>
    </xdr:to>
    <xdr:sp macro="" textlink="">
      <xdr:nvSpPr>
        <xdr:cNvPr id="469" name="楕円 468"/>
        <xdr:cNvSpPr/>
      </xdr:nvSpPr>
      <xdr:spPr>
        <a:xfrm>
          <a:off x="16129000" y="23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110053</xdr:rowOff>
    </xdr:from>
    <xdr:ext cx="736600" cy="259045"/>
    <xdr:sp macro="" textlink="">
      <xdr:nvSpPr>
        <xdr:cNvPr id="470" name="テキスト ボックス 469"/>
        <xdr:cNvSpPr txBox="1"/>
      </xdr:nvSpPr>
      <xdr:spPr>
        <a:xfrm>
          <a:off x="15798800" y="2167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141805</xdr:rowOff>
    </xdr:from>
    <xdr:to>
      <xdr:col>73</xdr:col>
      <xdr:colOff>44450</xdr:colOff>
      <xdr:row>14</xdr:row>
      <xdr:rowOff>71955</xdr:rowOff>
    </xdr:to>
    <xdr:sp macro="" textlink="">
      <xdr:nvSpPr>
        <xdr:cNvPr id="471" name="楕円 470"/>
        <xdr:cNvSpPr/>
      </xdr:nvSpPr>
      <xdr:spPr>
        <a:xfrm>
          <a:off x="15240000" y="237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82132</xdr:rowOff>
    </xdr:from>
    <xdr:ext cx="762000" cy="259045"/>
    <xdr:sp macro="" textlink="">
      <xdr:nvSpPr>
        <xdr:cNvPr id="472" name="テキスト ボックス 471"/>
        <xdr:cNvSpPr txBox="1"/>
      </xdr:nvSpPr>
      <xdr:spPr>
        <a:xfrm>
          <a:off x="14909800" y="213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164556</xdr:rowOff>
    </xdr:from>
    <xdr:to>
      <xdr:col>68</xdr:col>
      <xdr:colOff>203200</xdr:colOff>
      <xdr:row>14</xdr:row>
      <xdr:rowOff>94706</xdr:rowOff>
    </xdr:to>
    <xdr:sp macro="" textlink="">
      <xdr:nvSpPr>
        <xdr:cNvPr id="473" name="楕円 472"/>
        <xdr:cNvSpPr/>
      </xdr:nvSpPr>
      <xdr:spPr>
        <a:xfrm>
          <a:off x="14351000" y="23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104883</xdr:rowOff>
    </xdr:from>
    <xdr:ext cx="762000" cy="259045"/>
    <xdr:sp macro="" textlink="">
      <xdr:nvSpPr>
        <xdr:cNvPr id="474" name="テキスト ボックス 473"/>
        <xdr:cNvSpPr txBox="1"/>
      </xdr:nvSpPr>
      <xdr:spPr>
        <a:xfrm>
          <a:off x="14020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13788</xdr:rowOff>
    </xdr:from>
    <xdr:to>
      <xdr:col>64</xdr:col>
      <xdr:colOff>152400</xdr:colOff>
      <xdr:row>14</xdr:row>
      <xdr:rowOff>115388</xdr:rowOff>
    </xdr:to>
    <xdr:sp macro="" textlink="">
      <xdr:nvSpPr>
        <xdr:cNvPr id="475" name="楕円 474"/>
        <xdr:cNvSpPr/>
      </xdr:nvSpPr>
      <xdr:spPr>
        <a:xfrm>
          <a:off x="13462000" y="24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125565</xdr:rowOff>
    </xdr:from>
    <xdr:ext cx="762000" cy="259045"/>
    <xdr:sp macro="" textlink="">
      <xdr:nvSpPr>
        <xdr:cNvPr id="476" name="テキスト ボックス 475"/>
        <xdr:cNvSpPr txBox="1"/>
      </xdr:nvSpPr>
      <xdr:spPr>
        <a:xfrm>
          <a:off x="13131800" y="218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43,400
43,249
432.22
34,683,337
32,216,482
1,988,087
14,640,207
27,387,765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人当たり職員数は類似団体と比べ高い値となってるが、ラスパイレス指数が低いことなどから、経常収支比率における人件費の割合は、類似団体平均と同程度となっている。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給与水準や職員数適正管理に取り組み、人件費の抑制に努める。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10414</xdr:rowOff>
    </xdr:to>
    <xdr:cxnSp macro="">
      <xdr:nvCxnSpPr>
        <xdr:cNvPr id="64" name="直線コネクタ 63"/>
        <xdr:cNvCxnSpPr/>
      </xdr:nvCxnSpPr>
      <xdr:spPr>
        <a:xfrm flipV="1">
          <a:off x="3987800" y="6349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10414</xdr:rowOff>
    </xdr:to>
    <xdr:cxnSp macro="">
      <xdr:nvCxnSpPr>
        <xdr:cNvPr id="67" name="直線コネクタ 66"/>
        <xdr:cNvCxnSpPr/>
      </xdr:nvCxnSpPr>
      <xdr:spPr>
        <a:xfrm>
          <a:off x="3098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159004</xdr:rowOff>
    </xdr:to>
    <xdr:cxnSp macro="">
      <xdr:nvCxnSpPr>
        <xdr:cNvPr id="70" name="直線コネクタ 69"/>
        <xdr:cNvCxnSpPr/>
      </xdr:nvCxnSpPr>
      <xdr:spPr>
        <a:xfrm>
          <a:off x="2209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37</xdr:row>
      <xdr:rowOff>14986</xdr:rowOff>
    </xdr:to>
    <xdr:cxnSp macro="">
      <xdr:nvCxnSpPr>
        <xdr:cNvPr id="73" name="直線コネクタ 72"/>
        <xdr:cNvCxnSpPr/>
      </xdr:nvCxnSpPr>
      <xdr:spPr>
        <a:xfrm flipV="1">
          <a:off x="1320800" y="62900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職員数削減により、臨時職員の雇用、民間委託へ移行したことから、物件費は年々増加し、前年度比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ポイント増、類似団体平均と比較しても高い値となっている。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今後も経常経費の点検・分析・見直しを行い、経費削減に努める。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170543</xdr:rowOff>
    </xdr:from>
    <xdr:to>
      <xdr:col>82</xdr:col>
      <xdr:colOff>107950</xdr:colOff>
      <xdr:row>19</xdr:row>
      <xdr:rowOff>75293</xdr:rowOff>
    </xdr:to>
    <xdr:cxnSp macro="">
      <xdr:nvCxnSpPr>
        <xdr:cNvPr id="127" name="直線コネクタ 126"/>
        <xdr:cNvCxnSpPr/>
      </xdr:nvCxnSpPr>
      <xdr:spPr>
        <a:xfrm>
          <a:off x="15671800" y="32566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170543</xdr:rowOff>
    </xdr:from>
    <xdr:to>
      <xdr:col>78</xdr:col>
      <xdr:colOff>69850</xdr:colOff>
      <xdr:row>19</xdr:row>
      <xdr:rowOff>31750</xdr:rowOff>
    </xdr:to>
    <xdr:cxnSp macro="">
      <xdr:nvCxnSpPr>
        <xdr:cNvPr id="130" name="直線コネクタ 129"/>
        <xdr:cNvCxnSpPr/>
      </xdr:nvCxnSpPr>
      <xdr:spPr>
        <a:xfrm flipV="1">
          <a:off x="14782800" y="3256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19</xdr:row>
      <xdr:rowOff>31750</xdr:rowOff>
    </xdr:to>
    <xdr:cxnSp macro="">
      <xdr:nvCxnSpPr>
        <xdr:cNvPr id="133" name="直線コネクタ 132"/>
        <xdr:cNvCxnSpPr/>
      </xdr:nvCxnSpPr>
      <xdr:spPr>
        <a:xfrm>
          <a:off x="13893800" y="3234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148771</xdr:rowOff>
    </xdr:from>
    <xdr:to>
      <xdr:col>69</xdr:col>
      <xdr:colOff>92075</xdr:colOff>
      <xdr:row>18</xdr:row>
      <xdr:rowOff>148771</xdr:rowOff>
    </xdr:to>
    <xdr:cxnSp macro="">
      <xdr:nvCxnSpPr>
        <xdr:cNvPr id="136" name="直線コネクタ 135"/>
        <xdr:cNvCxnSpPr/>
      </xdr:nvCxnSpPr>
      <xdr:spPr>
        <a:xfrm>
          <a:off x="13004800" y="3234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24493</xdr:rowOff>
    </xdr:from>
    <xdr:to>
      <xdr:col>82</xdr:col>
      <xdr:colOff>158750</xdr:colOff>
      <xdr:row>19</xdr:row>
      <xdr:rowOff>126093</xdr:rowOff>
    </xdr:to>
    <xdr:sp macro="" textlink="">
      <xdr:nvSpPr>
        <xdr:cNvPr id="146" name="楕円 145"/>
        <xdr:cNvSpPr/>
      </xdr:nvSpPr>
      <xdr:spPr>
        <a:xfrm>
          <a:off x="164592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168020</xdr:rowOff>
    </xdr:from>
    <xdr:ext cx="762000" cy="259045"/>
    <xdr:sp macro="" textlink="">
      <xdr:nvSpPr>
        <xdr:cNvPr id="147" name="物件費該当値テキスト"/>
        <xdr:cNvSpPr txBox="1"/>
      </xdr:nvSpPr>
      <xdr:spPr>
        <a:xfrm>
          <a:off x="16598900" y="32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119743</xdr:rowOff>
    </xdr:from>
    <xdr:to>
      <xdr:col>78</xdr:col>
      <xdr:colOff>120650</xdr:colOff>
      <xdr:row>19</xdr:row>
      <xdr:rowOff>49893</xdr:rowOff>
    </xdr:to>
    <xdr:sp macro="" textlink="">
      <xdr:nvSpPr>
        <xdr:cNvPr id="148" name="楕円 147"/>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34670</xdr:rowOff>
    </xdr:from>
    <xdr:ext cx="736600" cy="259045"/>
    <xdr:sp macro="" textlink="">
      <xdr:nvSpPr>
        <xdr:cNvPr id="149" name="テキスト ボックス 148"/>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2" name="楕円 151"/>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3" name="テキスト ボックス 152"/>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97971</xdr:rowOff>
    </xdr:from>
    <xdr:to>
      <xdr:col>65</xdr:col>
      <xdr:colOff>53975</xdr:colOff>
      <xdr:row>19</xdr:row>
      <xdr:rowOff>28122</xdr:rowOff>
    </xdr:to>
    <xdr:sp macro="" textlink="">
      <xdr:nvSpPr>
        <xdr:cNvPr id="154" name="楕円 153"/>
        <xdr:cNvSpPr/>
      </xdr:nvSpPr>
      <xdr:spPr>
        <a:xfrm>
          <a:off x="12954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12899</xdr:rowOff>
    </xdr:from>
    <xdr:ext cx="762000" cy="259045"/>
    <xdr:sp macro="" textlink="">
      <xdr:nvSpPr>
        <xdr:cNvPr id="155" name="テキスト ボックス 154"/>
        <xdr:cNvSpPr txBox="1"/>
      </xdr:nvSpPr>
      <xdr:spPr>
        <a:xfrm>
          <a:off x="12623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類似団体平均よりも下回っているものの、平成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ポイント増となっている。児童福祉費、障がい福祉費、生活保護費の増加が主な要因となっている。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今後も扶助費の増加が見込まれることから、引き続き適正な執行に努める。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45357</xdr:rowOff>
    </xdr:to>
    <xdr:cxnSp macro="">
      <xdr:nvCxnSpPr>
        <xdr:cNvPr id="190" name="直線コネクタ 189"/>
        <xdr:cNvCxnSpPr/>
      </xdr:nvCxnSpPr>
      <xdr:spPr>
        <a:xfrm>
          <a:off x="3987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56</xdr:row>
      <xdr:rowOff>12700</xdr:rowOff>
    </xdr:to>
    <xdr:cxnSp macro="">
      <xdr:nvCxnSpPr>
        <xdr:cNvPr id="193" name="直線コネクタ 192"/>
        <xdr:cNvCxnSpPr/>
      </xdr:nvCxnSpPr>
      <xdr:spPr>
        <a:xfrm>
          <a:off x="3098800" y="9494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64407</xdr:rowOff>
    </xdr:to>
    <xdr:cxnSp macro="">
      <xdr:nvCxnSpPr>
        <xdr:cNvPr id="196" name="直線コネクタ 195"/>
        <xdr:cNvCxnSpPr/>
      </xdr:nvCxnSpPr>
      <xdr:spPr>
        <a:xfrm>
          <a:off x="2209800" y="9450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20865</xdr:rowOff>
    </xdr:to>
    <xdr:cxnSp macro="">
      <xdr:nvCxnSpPr>
        <xdr:cNvPr id="199" name="直線コネクタ 198"/>
        <xdr:cNvCxnSpPr/>
      </xdr:nvCxnSpPr>
      <xdr:spPr>
        <a:xfrm>
          <a:off x="1320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9" name="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0"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3" name="楕円 212"/>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4" name="テキスト ボックス 213"/>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5" name="楕円 214"/>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6" name="テキスト ボックス 215"/>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7" name="楕円 216"/>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8" name="テキスト ボックス 217"/>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主に特別会計に対する繰出金となっているが、類似団体平均を下回っている。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今後も特別会計での経費削減、料金等の適正化を図るなど、普通会計の負担が増えないよう努める。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86178</xdr:rowOff>
    </xdr:to>
    <xdr:cxnSp macro="">
      <xdr:nvCxnSpPr>
        <xdr:cNvPr id="253" name="直線コネクタ 252"/>
        <xdr:cNvCxnSpPr/>
      </xdr:nvCxnSpPr>
      <xdr:spPr>
        <a:xfrm>
          <a:off x="15671800" y="94767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46990</xdr:rowOff>
    </xdr:to>
    <xdr:cxnSp macro="">
      <xdr:nvCxnSpPr>
        <xdr:cNvPr id="256" name="直線コネクタ 255"/>
        <xdr:cNvCxnSpPr/>
      </xdr:nvCxnSpPr>
      <xdr:spPr>
        <a:xfrm>
          <a:off x="14782800" y="94506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166188</xdr:rowOff>
    </xdr:from>
    <xdr:to>
      <xdr:col>73</xdr:col>
      <xdr:colOff>180975</xdr:colOff>
      <xdr:row>55</xdr:row>
      <xdr:rowOff>20865</xdr:rowOff>
    </xdr:to>
    <xdr:cxnSp macro="">
      <xdr:nvCxnSpPr>
        <xdr:cNvPr id="259" name="直線コネクタ 258"/>
        <xdr:cNvCxnSpPr/>
      </xdr:nvCxnSpPr>
      <xdr:spPr>
        <a:xfrm>
          <a:off x="13893800" y="94244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166188</xdr:rowOff>
    </xdr:from>
    <xdr:to>
      <xdr:col>69</xdr:col>
      <xdr:colOff>92075</xdr:colOff>
      <xdr:row>55</xdr:row>
      <xdr:rowOff>33927</xdr:rowOff>
    </xdr:to>
    <xdr:cxnSp macro="">
      <xdr:nvCxnSpPr>
        <xdr:cNvPr id="262" name="直線コネクタ 261"/>
        <xdr:cNvCxnSpPr/>
      </xdr:nvCxnSpPr>
      <xdr:spPr>
        <a:xfrm flipV="1">
          <a:off x="13004800" y="9424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2" name="楕円 271"/>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3"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74" name="楕円 273"/>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75" name="テキスト ボックス 274"/>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141515</xdr:rowOff>
    </xdr:from>
    <xdr:to>
      <xdr:col>74</xdr:col>
      <xdr:colOff>31750</xdr:colOff>
      <xdr:row>55</xdr:row>
      <xdr:rowOff>71665</xdr:rowOff>
    </xdr:to>
    <xdr:sp macro="" textlink="">
      <xdr:nvSpPr>
        <xdr:cNvPr id="276" name="楕円 275"/>
        <xdr:cNvSpPr/>
      </xdr:nvSpPr>
      <xdr:spPr>
        <a:xfrm>
          <a:off x="14732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81842</xdr:rowOff>
    </xdr:from>
    <xdr:ext cx="762000" cy="259045"/>
    <xdr:sp macro="" textlink="">
      <xdr:nvSpPr>
        <xdr:cNvPr id="277" name="テキスト ボックス 276"/>
        <xdr:cNvSpPr txBox="1"/>
      </xdr:nvSpPr>
      <xdr:spPr>
        <a:xfrm>
          <a:off x="14401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115388</xdr:rowOff>
    </xdr:from>
    <xdr:to>
      <xdr:col>69</xdr:col>
      <xdr:colOff>142875</xdr:colOff>
      <xdr:row>55</xdr:row>
      <xdr:rowOff>45538</xdr:rowOff>
    </xdr:to>
    <xdr:sp macro="" textlink="">
      <xdr:nvSpPr>
        <xdr:cNvPr id="278" name="楕円 277"/>
        <xdr:cNvSpPr/>
      </xdr:nvSpPr>
      <xdr:spPr>
        <a:xfrm>
          <a:off x="13843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55715</xdr:rowOff>
    </xdr:from>
    <xdr:ext cx="762000" cy="259045"/>
    <xdr:sp macro="" textlink="">
      <xdr:nvSpPr>
        <xdr:cNvPr id="279" name="テキスト ボックス 278"/>
        <xdr:cNvSpPr txBox="1"/>
      </xdr:nvSpPr>
      <xdr:spPr>
        <a:xfrm>
          <a:off x="13512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154577</xdr:rowOff>
    </xdr:from>
    <xdr:to>
      <xdr:col>65</xdr:col>
      <xdr:colOff>53975</xdr:colOff>
      <xdr:row>55</xdr:row>
      <xdr:rowOff>84727</xdr:rowOff>
    </xdr:to>
    <xdr:sp macro="" textlink="">
      <xdr:nvSpPr>
        <xdr:cNvPr id="280" name="楕円 279"/>
        <xdr:cNvSpPr/>
      </xdr:nvSpPr>
      <xdr:spPr>
        <a:xfrm>
          <a:off x="12954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94904</xdr:rowOff>
    </xdr:from>
    <xdr:ext cx="762000" cy="259045"/>
    <xdr:sp macro="" textlink="">
      <xdr:nvSpPr>
        <xdr:cNvPr id="281" name="テキスト ボックス 280"/>
        <xdr:cNvSpPr txBox="1"/>
      </xdr:nvSpPr>
      <xdr:spPr>
        <a:xfrm>
          <a:off x="12623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一部事務組合及び市立病院に対する負担金が多額になっており、平成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年度においても類似団体平均を上回っている。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各種団体に対する補助金については、団体の活動・運営状況等を的確に把握し、廃止・縮小などの見直しを図る。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14986</xdr:rowOff>
    </xdr:to>
    <xdr:cxnSp macro="">
      <xdr:nvCxnSpPr>
        <xdr:cNvPr id="311" name="直線コネクタ 310"/>
        <xdr:cNvCxnSpPr/>
      </xdr:nvCxnSpPr>
      <xdr:spPr>
        <a:xfrm>
          <a:off x="15671800" y="63083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145288</xdr:rowOff>
    </xdr:to>
    <xdr:cxnSp macro="">
      <xdr:nvCxnSpPr>
        <xdr:cNvPr id="314" name="直線コネクタ 313"/>
        <xdr:cNvCxnSpPr/>
      </xdr:nvCxnSpPr>
      <xdr:spPr>
        <a:xfrm flipV="1">
          <a:off x="14782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145288</xdr:rowOff>
    </xdr:to>
    <xdr:cxnSp macro="">
      <xdr:nvCxnSpPr>
        <xdr:cNvPr id="317" name="直線コネクタ 316"/>
        <xdr:cNvCxnSpPr/>
      </xdr:nvCxnSpPr>
      <xdr:spPr>
        <a:xfrm>
          <a:off x="13893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131572</xdr:rowOff>
    </xdr:to>
    <xdr:cxnSp macro="">
      <xdr:nvCxnSpPr>
        <xdr:cNvPr id="320" name="直線コネクタ 319"/>
        <xdr:cNvCxnSpPr/>
      </xdr:nvCxnSpPr>
      <xdr:spPr>
        <a:xfrm>
          <a:off x="13004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30" name="楕円 329"/>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31"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32" name="楕円 331"/>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33" name="テキスト ボックス 332"/>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4" name="楕円 333"/>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5" name="テキスト ボックス 334"/>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6" name="楕円 335"/>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7" name="テキスト ボックス 336"/>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8" name="楕円 337"/>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39" name="テキスト ボックス 338"/>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過去の大型建設事業で発行した市債の元利償還金の影響で、類似団体平均より数値が上回っていたが、公債費負担適正化計画を策定し、市債発行額を抑制することで改善を図り、平成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今後、学校施設耐震化・改築事業や平成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月豪雨災害により発行した市債の元金償還の開始、市民文化会館建設等大型事業市債の発行が予定されており、比率は上昇する見込みとなっている。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125095</xdr:rowOff>
    </xdr:from>
    <xdr:to>
      <xdr:col>24</xdr:col>
      <xdr:colOff>25400</xdr:colOff>
      <xdr:row>74</xdr:row>
      <xdr:rowOff>146050</xdr:rowOff>
    </xdr:to>
    <xdr:cxnSp macro="">
      <xdr:nvCxnSpPr>
        <xdr:cNvPr id="371" name="直線コネクタ 370"/>
        <xdr:cNvCxnSpPr/>
      </xdr:nvCxnSpPr>
      <xdr:spPr>
        <a:xfrm flipV="1">
          <a:off x="3987800" y="128123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146050</xdr:rowOff>
    </xdr:from>
    <xdr:to>
      <xdr:col>19</xdr:col>
      <xdr:colOff>187325</xdr:colOff>
      <xdr:row>75</xdr:row>
      <xdr:rowOff>6985</xdr:rowOff>
    </xdr:to>
    <xdr:cxnSp macro="">
      <xdr:nvCxnSpPr>
        <xdr:cNvPr id="374" name="直線コネクタ 373"/>
        <xdr:cNvCxnSpPr/>
      </xdr:nvCxnSpPr>
      <xdr:spPr>
        <a:xfrm flipV="1">
          <a:off x="3098800" y="128333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xdr:rowOff>
    </xdr:from>
    <xdr:to>
      <xdr:col>15</xdr:col>
      <xdr:colOff>98425</xdr:colOff>
      <xdr:row>75</xdr:row>
      <xdr:rowOff>6985</xdr:rowOff>
    </xdr:to>
    <xdr:cxnSp macro="">
      <xdr:nvCxnSpPr>
        <xdr:cNvPr id="377" name="直線コネクタ 376"/>
        <xdr:cNvCxnSpPr/>
      </xdr:nvCxnSpPr>
      <xdr:spPr>
        <a:xfrm>
          <a:off x="2209800" y="12865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xdr:rowOff>
    </xdr:from>
    <xdr:to>
      <xdr:col>11</xdr:col>
      <xdr:colOff>9525</xdr:colOff>
      <xdr:row>75</xdr:row>
      <xdr:rowOff>29845</xdr:rowOff>
    </xdr:to>
    <xdr:cxnSp macro="">
      <xdr:nvCxnSpPr>
        <xdr:cNvPr id="380" name="直線コネクタ 379"/>
        <xdr:cNvCxnSpPr/>
      </xdr:nvCxnSpPr>
      <xdr:spPr>
        <a:xfrm flipV="1">
          <a:off x="1320800" y="128657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74295</xdr:rowOff>
    </xdr:from>
    <xdr:to>
      <xdr:col>24</xdr:col>
      <xdr:colOff>76200</xdr:colOff>
      <xdr:row>75</xdr:row>
      <xdr:rowOff>4445</xdr:rowOff>
    </xdr:to>
    <xdr:sp macro="" textlink="">
      <xdr:nvSpPr>
        <xdr:cNvPr id="390" name="楕円 389"/>
        <xdr:cNvSpPr/>
      </xdr:nvSpPr>
      <xdr:spPr>
        <a:xfrm>
          <a:off x="47752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154322</xdr:rowOff>
    </xdr:from>
    <xdr:ext cx="762000" cy="259045"/>
    <xdr:sp macro="" textlink="">
      <xdr:nvSpPr>
        <xdr:cNvPr id="391" name="公債費該当値テキスト"/>
        <xdr:cNvSpPr txBox="1"/>
      </xdr:nvSpPr>
      <xdr:spPr>
        <a:xfrm>
          <a:off x="4914900" y="1267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95250</xdr:rowOff>
    </xdr:from>
    <xdr:to>
      <xdr:col>20</xdr:col>
      <xdr:colOff>38100</xdr:colOff>
      <xdr:row>75</xdr:row>
      <xdr:rowOff>25400</xdr:rowOff>
    </xdr:to>
    <xdr:sp macro="" textlink="">
      <xdr:nvSpPr>
        <xdr:cNvPr id="392" name="楕円 391"/>
        <xdr:cNvSpPr/>
      </xdr:nvSpPr>
      <xdr:spPr>
        <a:xfrm>
          <a:off x="3937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35577</xdr:rowOff>
    </xdr:from>
    <xdr:ext cx="736600" cy="259045"/>
    <xdr:sp macro="" textlink="">
      <xdr:nvSpPr>
        <xdr:cNvPr id="393" name="テキスト ボックス 392"/>
        <xdr:cNvSpPr txBox="1"/>
      </xdr:nvSpPr>
      <xdr:spPr>
        <a:xfrm>
          <a:off x="3606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127635</xdr:rowOff>
    </xdr:from>
    <xdr:to>
      <xdr:col>15</xdr:col>
      <xdr:colOff>149225</xdr:colOff>
      <xdr:row>75</xdr:row>
      <xdr:rowOff>57785</xdr:rowOff>
    </xdr:to>
    <xdr:sp macro="" textlink="">
      <xdr:nvSpPr>
        <xdr:cNvPr id="394" name="楕円 393"/>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67962</xdr:rowOff>
    </xdr:from>
    <xdr:ext cx="762000" cy="259045"/>
    <xdr:sp macro="" textlink="">
      <xdr:nvSpPr>
        <xdr:cNvPr id="395" name="テキスト ボックス 394"/>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127635</xdr:rowOff>
    </xdr:from>
    <xdr:to>
      <xdr:col>11</xdr:col>
      <xdr:colOff>60325</xdr:colOff>
      <xdr:row>75</xdr:row>
      <xdr:rowOff>57785</xdr:rowOff>
    </xdr:to>
    <xdr:sp macro="" textlink="">
      <xdr:nvSpPr>
        <xdr:cNvPr id="396" name="楕円 395"/>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97" name="テキスト ボックス 396"/>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150495</xdr:rowOff>
    </xdr:from>
    <xdr:to>
      <xdr:col>6</xdr:col>
      <xdr:colOff>171450</xdr:colOff>
      <xdr:row>75</xdr:row>
      <xdr:rowOff>80645</xdr:rowOff>
    </xdr:to>
    <xdr:sp macro="" textlink="">
      <xdr:nvSpPr>
        <xdr:cNvPr id="398" name="楕円 397"/>
        <xdr:cNvSpPr/>
      </xdr:nvSpPr>
      <xdr:spPr>
        <a:xfrm>
          <a:off x="1270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65422</xdr:rowOff>
    </xdr:from>
    <xdr:ext cx="762000" cy="259045"/>
    <xdr:sp macro="" textlink="">
      <xdr:nvSpPr>
        <xdr:cNvPr id="399" name="テキスト ボックス 398"/>
        <xdr:cNvSpPr txBox="1"/>
      </xdr:nvSpPr>
      <xdr:spPr>
        <a:xfrm>
          <a:off x="939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全体的に数値が上がったことにより、前年度比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ポイント増で、類似団体平均を上回る数値となった。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今後も膠着化した財政状況を招かないよう、健全な財政運営に努める。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xdr:rowOff>
    </xdr:from>
    <xdr:to>
      <xdr:col>82</xdr:col>
      <xdr:colOff>107950</xdr:colOff>
      <xdr:row>78</xdr:row>
      <xdr:rowOff>100330</xdr:rowOff>
    </xdr:to>
    <xdr:cxnSp macro="">
      <xdr:nvCxnSpPr>
        <xdr:cNvPr id="432" name="直線コネクタ 431"/>
        <xdr:cNvCxnSpPr/>
      </xdr:nvCxnSpPr>
      <xdr:spPr>
        <a:xfrm>
          <a:off x="15671800" y="133743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1270</xdr:rowOff>
    </xdr:to>
    <xdr:cxnSp macro="">
      <xdr:nvCxnSpPr>
        <xdr:cNvPr id="435" name="直線コネクタ 434"/>
        <xdr:cNvCxnSpPr/>
      </xdr:nvCxnSpPr>
      <xdr:spPr>
        <a:xfrm>
          <a:off x="14782800" y="133172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20320</xdr:rowOff>
    </xdr:from>
    <xdr:to>
      <xdr:col>73</xdr:col>
      <xdr:colOff>180975</xdr:colOff>
      <xdr:row>77</xdr:row>
      <xdr:rowOff>115570</xdr:rowOff>
    </xdr:to>
    <xdr:cxnSp macro="">
      <xdr:nvCxnSpPr>
        <xdr:cNvPr id="438" name="直線コネクタ 437"/>
        <xdr:cNvCxnSpPr/>
      </xdr:nvCxnSpPr>
      <xdr:spPr>
        <a:xfrm>
          <a:off x="13893800" y="132219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20320</xdr:rowOff>
    </xdr:from>
    <xdr:to>
      <xdr:col>69</xdr:col>
      <xdr:colOff>92075</xdr:colOff>
      <xdr:row>77</xdr:row>
      <xdr:rowOff>66039</xdr:rowOff>
    </xdr:to>
    <xdr:cxnSp macro="">
      <xdr:nvCxnSpPr>
        <xdr:cNvPr id="441" name="直線コネクタ 440"/>
        <xdr:cNvCxnSpPr/>
      </xdr:nvCxnSpPr>
      <xdr:spPr>
        <a:xfrm flipV="1">
          <a:off x="13004800" y="13221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49530</xdr:rowOff>
    </xdr:from>
    <xdr:to>
      <xdr:col>82</xdr:col>
      <xdr:colOff>158750</xdr:colOff>
      <xdr:row>78</xdr:row>
      <xdr:rowOff>151130</xdr:rowOff>
    </xdr:to>
    <xdr:sp macro="" textlink="">
      <xdr:nvSpPr>
        <xdr:cNvPr id="451" name="楕円 450"/>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21607</xdr:rowOff>
    </xdr:from>
    <xdr:ext cx="762000" cy="259045"/>
    <xdr:sp macro="" textlink="">
      <xdr:nvSpPr>
        <xdr:cNvPr id="452" name="公債費以外該当値テキスト"/>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121920</xdr:rowOff>
    </xdr:from>
    <xdr:to>
      <xdr:col>78</xdr:col>
      <xdr:colOff>120650</xdr:colOff>
      <xdr:row>78</xdr:row>
      <xdr:rowOff>52070</xdr:rowOff>
    </xdr:to>
    <xdr:sp macro="" textlink="">
      <xdr:nvSpPr>
        <xdr:cNvPr id="453" name="楕円 452"/>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54" name="テキスト ボックス 453"/>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5" name="楕円 454"/>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56" name="テキスト ボックス 455"/>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140970</xdr:rowOff>
    </xdr:from>
    <xdr:to>
      <xdr:col>69</xdr:col>
      <xdr:colOff>142875</xdr:colOff>
      <xdr:row>77</xdr:row>
      <xdr:rowOff>71120</xdr:rowOff>
    </xdr:to>
    <xdr:sp macro="" textlink="">
      <xdr:nvSpPr>
        <xdr:cNvPr id="457" name="楕円 456"/>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81297</xdr:rowOff>
    </xdr:from>
    <xdr:ext cx="762000" cy="259045"/>
    <xdr:sp macro="" textlink="">
      <xdr:nvSpPr>
        <xdr:cNvPr id="458" name="テキスト ボックス 457"/>
        <xdr:cNvSpPr txBox="1"/>
      </xdr:nvSpPr>
      <xdr:spPr>
        <a:xfrm>
          <a:off x="13512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15239</xdr:rowOff>
    </xdr:from>
    <xdr:to>
      <xdr:col>65</xdr:col>
      <xdr:colOff>53975</xdr:colOff>
      <xdr:row>77</xdr:row>
      <xdr:rowOff>116839</xdr:rowOff>
    </xdr:to>
    <xdr:sp macro="" textlink="">
      <xdr:nvSpPr>
        <xdr:cNvPr id="459" name="楕円 458"/>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127016</xdr:rowOff>
    </xdr:from>
    <xdr:ext cx="762000" cy="259045"/>
    <xdr:sp macro="" textlink="">
      <xdr:nvSpPr>
        <xdr:cNvPr id="460" name="テキスト ボックス 459"/>
        <xdr:cNvSpPr txBox="1"/>
      </xdr:nvSpPr>
      <xdr:spPr>
        <a:xfrm>
          <a:off x="12623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92189</xdr:rowOff>
    </xdr:from>
    <xdr:to>
      <xdr:col>29</xdr:col>
      <xdr:colOff>127000</xdr:colOff>
      <xdr:row>15</xdr:row>
      <xdr:rowOff>150876</xdr:rowOff>
    </xdr:to>
    <xdr:cxnSp macro="">
      <xdr:nvCxnSpPr>
        <xdr:cNvPr id="50" name="直線コネクタ 49"/>
        <xdr:cNvCxnSpPr/>
      </xdr:nvCxnSpPr>
      <xdr:spPr bwMode="auto">
        <a:xfrm flipV="1">
          <a:off x="5003800" y="2711564"/>
          <a:ext cx="647700" cy="5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150876</xdr:rowOff>
    </xdr:from>
    <xdr:to>
      <xdr:col>26</xdr:col>
      <xdr:colOff>50800</xdr:colOff>
      <xdr:row>16</xdr:row>
      <xdr:rowOff>31585</xdr:rowOff>
    </xdr:to>
    <xdr:cxnSp macro="">
      <xdr:nvCxnSpPr>
        <xdr:cNvPr id="53" name="直線コネクタ 52"/>
        <xdr:cNvCxnSpPr/>
      </xdr:nvCxnSpPr>
      <xdr:spPr bwMode="auto">
        <a:xfrm flipV="1">
          <a:off x="4305300" y="2770251"/>
          <a:ext cx="698500" cy="5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31585</xdr:rowOff>
    </xdr:from>
    <xdr:to>
      <xdr:col>22</xdr:col>
      <xdr:colOff>114300</xdr:colOff>
      <xdr:row>16</xdr:row>
      <xdr:rowOff>60973</xdr:rowOff>
    </xdr:to>
    <xdr:cxnSp macro="">
      <xdr:nvCxnSpPr>
        <xdr:cNvPr id="56" name="直線コネクタ 55"/>
        <xdr:cNvCxnSpPr/>
      </xdr:nvCxnSpPr>
      <xdr:spPr bwMode="auto">
        <a:xfrm flipV="1">
          <a:off x="3606800" y="2822410"/>
          <a:ext cx="698500" cy="2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49784</xdr:rowOff>
    </xdr:from>
    <xdr:to>
      <xdr:col>18</xdr:col>
      <xdr:colOff>177800</xdr:colOff>
      <xdr:row>16</xdr:row>
      <xdr:rowOff>60973</xdr:rowOff>
    </xdr:to>
    <xdr:cxnSp macro="">
      <xdr:nvCxnSpPr>
        <xdr:cNvPr id="59" name="直線コネクタ 58"/>
        <xdr:cNvCxnSpPr/>
      </xdr:nvCxnSpPr>
      <xdr:spPr bwMode="auto">
        <a:xfrm>
          <a:off x="2908300" y="2840609"/>
          <a:ext cx="698500" cy="1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41389</xdr:rowOff>
    </xdr:from>
    <xdr:to>
      <xdr:col>29</xdr:col>
      <xdr:colOff>177800</xdr:colOff>
      <xdr:row>15</xdr:row>
      <xdr:rowOff>142989</xdr:rowOff>
    </xdr:to>
    <xdr:sp macro="" textlink="">
      <xdr:nvSpPr>
        <xdr:cNvPr id="69" name="楕円 68"/>
        <xdr:cNvSpPr/>
      </xdr:nvSpPr>
      <xdr:spPr bwMode="auto">
        <a:xfrm>
          <a:off x="5600700" y="266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57916</xdr:rowOff>
    </xdr:from>
    <xdr:ext cx="762000" cy="259045"/>
    <xdr:sp macro="" textlink="">
      <xdr:nvSpPr>
        <xdr:cNvPr id="70" name="人口1人当たり決算額の推移該当値テキスト130"/>
        <xdr:cNvSpPr txBox="1"/>
      </xdr:nvSpPr>
      <xdr:spPr>
        <a:xfrm>
          <a:off x="5740400" y="25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100076</xdr:rowOff>
    </xdr:from>
    <xdr:to>
      <xdr:col>26</xdr:col>
      <xdr:colOff>101600</xdr:colOff>
      <xdr:row>16</xdr:row>
      <xdr:rowOff>30226</xdr:rowOff>
    </xdr:to>
    <xdr:sp macro="" textlink="">
      <xdr:nvSpPr>
        <xdr:cNvPr id="71" name="楕円 70"/>
        <xdr:cNvSpPr/>
      </xdr:nvSpPr>
      <xdr:spPr bwMode="auto">
        <a:xfrm>
          <a:off x="4953000" y="2719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40403</xdr:rowOff>
    </xdr:from>
    <xdr:ext cx="736600" cy="259045"/>
    <xdr:sp macro="" textlink="">
      <xdr:nvSpPr>
        <xdr:cNvPr id="72" name="テキスト ボックス 71"/>
        <xdr:cNvSpPr txBox="1"/>
      </xdr:nvSpPr>
      <xdr:spPr>
        <a:xfrm>
          <a:off x="4622800" y="2488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152235</xdr:rowOff>
    </xdr:from>
    <xdr:to>
      <xdr:col>22</xdr:col>
      <xdr:colOff>165100</xdr:colOff>
      <xdr:row>16</xdr:row>
      <xdr:rowOff>82385</xdr:rowOff>
    </xdr:to>
    <xdr:sp macro="" textlink="">
      <xdr:nvSpPr>
        <xdr:cNvPr id="73" name="楕円 72"/>
        <xdr:cNvSpPr/>
      </xdr:nvSpPr>
      <xdr:spPr bwMode="auto">
        <a:xfrm>
          <a:off x="4254500" y="277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92562</xdr:rowOff>
    </xdr:from>
    <xdr:ext cx="762000" cy="259045"/>
    <xdr:sp macro="" textlink="">
      <xdr:nvSpPr>
        <xdr:cNvPr id="74" name="テキスト ボックス 73"/>
        <xdr:cNvSpPr txBox="1"/>
      </xdr:nvSpPr>
      <xdr:spPr>
        <a:xfrm>
          <a:off x="3924300" y="254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10173</xdr:rowOff>
    </xdr:from>
    <xdr:to>
      <xdr:col>19</xdr:col>
      <xdr:colOff>38100</xdr:colOff>
      <xdr:row>16</xdr:row>
      <xdr:rowOff>111773</xdr:rowOff>
    </xdr:to>
    <xdr:sp macro="" textlink="">
      <xdr:nvSpPr>
        <xdr:cNvPr id="75" name="楕円 74"/>
        <xdr:cNvSpPr/>
      </xdr:nvSpPr>
      <xdr:spPr bwMode="auto">
        <a:xfrm>
          <a:off x="3556000" y="280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121950</xdr:rowOff>
    </xdr:from>
    <xdr:ext cx="762000" cy="259045"/>
    <xdr:sp macro="" textlink="">
      <xdr:nvSpPr>
        <xdr:cNvPr id="76" name="テキスト ボックス 75"/>
        <xdr:cNvSpPr txBox="1"/>
      </xdr:nvSpPr>
      <xdr:spPr>
        <a:xfrm>
          <a:off x="3225800" y="256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170434</xdr:rowOff>
    </xdr:from>
    <xdr:to>
      <xdr:col>15</xdr:col>
      <xdr:colOff>101600</xdr:colOff>
      <xdr:row>16</xdr:row>
      <xdr:rowOff>100584</xdr:rowOff>
    </xdr:to>
    <xdr:sp macro="" textlink="">
      <xdr:nvSpPr>
        <xdr:cNvPr id="77" name="楕円 76"/>
        <xdr:cNvSpPr/>
      </xdr:nvSpPr>
      <xdr:spPr bwMode="auto">
        <a:xfrm>
          <a:off x="2857500" y="278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110761</xdr:rowOff>
    </xdr:from>
    <xdr:ext cx="762000" cy="259045"/>
    <xdr:sp macro="" textlink="">
      <xdr:nvSpPr>
        <xdr:cNvPr id="78" name="テキスト ボックス 77"/>
        <xdr:cNvSpPr txBox="1"/>
      </xdr:nvSpPr>
      <xdr:spPr>
        <a:xfrm>
          <a:off x="2527300" y="255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3945</xdr:rowOff>
    </xdr:from>
    <xdr:to>
      <xdr:col>29</xdr:col>
      <xdr:colOff>127000</xdr:colOff>
      <xdr:row>38</xdr:row>
      <xdr:rowOff>7469</xdr:rowOff>
    </xdr:to>
    <xdr:cxnSp macro="">
      <xdr:nvCxnSpPr>
        <xdr:cNvPr id="112" name="直線コネクタ 111"/>
        <xdr:cNvCxnSpPr/>
      </xdr:nvCxnSpPr>
      <xdr:spPr bwMode="auto">
        <a:xfrm>
          <a:off x="5003800" y="7471545"/>
          <a:ext cx="647700" cy="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332591</xdr:rowOff>
    </xdr:from>
    <xdr:to>
      <xdr:col>26</xdr:col>
      <xdr:colOff>50800</xdr:colOff>
      <xdr:row>38</xdr:row>
      <xdr:rowOff>3945</xdr:rowOff>
    </xdr:to>
    <xdr:cxnSp macro="">
      <xdr:nvCxnSpPr>
        <xdr:cNvPr id="115" name="直線コネクタ 114"/>
        <xdr:cNvCxnSpPr/>
      </xdr:nvCxnSpPr>
      <xdr:spPr bwMode="auto">
        <a:xfrm>
          <a:off x="4305300" y="7457291"/>
          <a:ext cx="698500" cy="14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332591</xdr:rowOff>
    </xdr:from>
    <xdr:to>
      <xdr:col>22</xdr:col>
      <xdr:colOff>114300</xdr:colOff>
      <xdr:row>37</xdr:row>
      <xdr:rowOff>338280</xdr:rowOff>
    </xdr:to>
    <xdr:cxnSp macro="">
      <xdr:nvCxnSpPr>
        <xdr:cNvPr id="118" name="直線コネクタ 117"/>
        <xdr:cNvCxnSpPr/>
      </xdr:nvCxnSpPr>
      <xdr:spPr bwMode="auto">
        <a:xfrm flipV="1">
          <a:off x="3606800" y="7457291"/>
          <a:ext cx="698500" cy="5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331529</xdr:rowOff>
    </xdr:from>
    <xdr:to>
      <xdr:col>18</xdr:col>
      <xdr:colOff>177800</xdr:colOff>
      <xdr:row>37</xdr:row>
      <xdr:rowOff>338280</xdr:rowOff>
    </xdr:to>
    <xdr:cxnSp macro="">
      <xdr:nvCxnSpPr>
        <xdr:cNvPr id="121" name="直線コネクタ 120"/>
        <xdr:cNvCxnSpPr/>
      </xdr:nvCxnSpPr>
      <xdr:spPr bwMode="auto">
        <a:xfrm>
          <a:off x="2908300" y="7456229"/>
          <a:ext cx="698500" cy="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299569</xdr:rowOff>
    </xdr:from>
    <xdr:to>
      <xdr:col>29</xdr:col>
      <xdr:colOff>177800</xdr:colOff>
      <xdr:row>38</xdr:row>
      <xdr:rowOff>58269</xdr:rowOff>
    </xdr:to>
    <xdr:sp macro="" textlink="">
      <xdr:nvSpPr>
        <xdr:cNvPr id="131" name="楕円 130"/>
        <xdr:cNvSpPr/>
      </xdr:nvSpPr>
      <xdr:spPr bwMode="auto">
        <a:xfrm>
          <a:off x="5600700" y="742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296045</xdr:rowOff>
    </xdr:from>
    <xdr:to>
      <xdr:col>26</xdr:col>
      <xdr:colOff>101600</xdr:colOff>
      <xdr:row>38</xdr:row>
      <xdr:rowOff>54745</xdr:rowOff>
    </xdr:to>
    <xdr:sp macro="" textlink="">
      <xdr:nvSpPr>
        <xdr:cNvPr id="133" name="楕円 132"/>
        <xdr:cNvSpPr/>
      </xdr:nvSpPr>
      <xdr:spPr bwMode="auto">
        <a:xfrm>
          <a:off x="4953000" y="7420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39522</xdr:rowOff>
    </xdr:from>
    <xdr:ext cx="736600" cy="259045"/>
    <xdr:sp macro="" textlink="">
      <xdr:nvSpPr>
        <xdr:cNvPr id="134" name="テキスト ボックス 133"/>
        <xdr:cNvSpPr txBox="1"/>
      </xdr:nvSpPr>
      <xdr:spPr>
        <a:xfrm>
          <a:off x="4622800" y="750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281791</xdr:rowOff>
    </xdr:from>
    <xdr:to>
      <xdr:col>22</xdr:col>
      <xdr:colOff>165100</xdr:colOff>
      <xdr:row>38</xdr:row>
      <xdr:rowOff>40491</xdr:rowOff>
    </xdr:to>
    <xdr:sp macro="" textlink="">
      <xdr:nvSpPr>
        <xdr:cNvPr id="135" name="楕円 134"/>
        <xdr:cNvSpPr/>
      </xdr:nvSpPr>
      <xdr:spPr bwMode="auto">
        <a:xfrm>
          <a:off x="4254500" y="740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25268</xdr:rowOff>
    </xdr:from>
    <xdr:ext cx="762000" cy="259045"/>
    <xdr:sp macro="" textlink="">
      <xdr:nvSpPr>
        <xdr:cNvPr id="136" name="テキスト ボックス 135"/>
        <xdr:cNvSpPr txBox="1"/>
      </xdr:nvSpPr>
      <xdr:spPr>
        <a:xfrm>
          <a:off x="3924300" y="74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287480</xdr:rowOff>
    </xdr:from>
    <xdr:to>
      <xdr:col>19</xdr:col>
      <xdr:colOff>38100</xdr:colOff>
      <xdr:row>38</xdr:row>
      <xdr:rowOff>46180</xdr:rowOff>
    </xdr:to>
    <xdr:sp macro="" textlink="">
      <xdr:nvSpPr>
        <xdr:cNvPr id="137" name="楕円 136"/>
        <xdr:cNvSpPr/>
      </xdr:nvSpPr>
      <xdr:spPr bwMode="auto">
        <a:xfrm>
          <a:off x="3556000" y="741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30957</xdr:rowOff>
    </xdr:from>
    <xdr:ext cx="762000" cy="259045"/>
    <xdr:sp macro="" textlink="">
      <xdr:nvSpPr>
        <xdr:cNvPr id="138" name="テキスト ボックス 137"/>
        <xdr:cNvSpPr txBox="1"/>
      </xdr:nvSpPr>
      <xdr:spPr>
        <a:xfrm>
          <a:off x="3225800" y="74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280729</xdr:rowOff>
    </xdr:from>
    <xdr:to>
      <xdr:col>15</xdr:col>
      <xdr:colOff>101600</xdr:colOff>
      <xdr:row>38</xdr:row>
      <xdr:rowOff>39429</xdr:rowOff>
    </xdr:to>
    <xdr:sp macro="" textlink="">
      <xdr:nvSpPr>
        <xdr:cNvPr id="139" name="楕円 138"/>
        <xdr:cNvSpPr/>
      </xdr:nvSpPr>
      <xdr:spPr bwMode="auto">
        <a:xfrm>
          <a:off x="2857500" y="740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24206</xdr:rowOff>
    </xdr:from>
    <xdr:ext cx="762000" cy="259045"/>
    <xdr:sp macro="" textlink="">
      <xdr:nvSpPr>
        <xdr:cNvPr id="140" name="テキスト ボックス 139"/>
        <xdr:cNvSpPr txBox="1"/>
      </xdr:nvSpPr>
      <xdr:spPr>
        <a:xfrm>
          <a:off x="2527300" y="7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43,400
43,249
432.22
34,683,337
32,216,482
1,988,087
14,640,207
27,387,765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105728</xdr:rowOff>
    </xdr:from>
    <xdr:to>
      <xdr:col>24</xdr:col>
      <xdr:colOff>63500</xdr:colOff>
      <xdr:row>34</xdr:row>
      <xdr:rowOff>126263</xdr:rowOff>
    </xdr:to>
    <xdr:cxnSp macro="">
      <xdr:nvCxnSpPr>
        <xdr:cNvPr id="61" name="直線コネクタ 60"/>
        <xdr:cNvCxnSpPr/>
      </xdr:nvCxnSpPr>
      <xdr:spPr>
        <a:xfrm flipV="1">
          <a:off x="3797300" y="5935028"/>
          <a:ext cx="8382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126263</xdr:rowOff>
    </xdr:from>
    <xdr:to>
      <xdr:col>19</xdr:col>
      <xdr:colOff>177800</xdr:colOff>
      <xdr:row>34</xdr:row>
      <xdr:rowOff>152883</xdr:rowOff>
    </xdr:to>
    <xdr:cxnSp macro="">
      <xdr:nvCxnSpPr>
        <xdr:cNvPr id="64" name="直線コネクタ 63"/>
        <xdr:cNvCxnSpPr/>
      </xdr:nvCxnSpPr>
      <xdr:spPr>
        <a:xfrm flipV="1">
          <a:off x="2908300" y="5955563"/>
          <a:ext cx="889000" cy="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152883</xdr:rowOff>
    </xdr:from>
    <xdr:to>
      <xdr:col>15</xdr:col>
      <xdr:colOff>50800</xdr:colOff>
      <xdr:row>34</xdr:row>
      <xdr:rowOff>162319</xdr:rowOff>
    </xdr:to>
    <xdr:cxnSp macro="">
      <xdr:nvCxnSpPr>
        <xdr:cNvPr id="67" name="直線コネクタ 66"/>
        <xdr:cNvCxnSpPr/>
      </xdr:nvCxnSpPr>
      <xdr:spPr>
        <a:xfrm flipV="1">
          <a:off x="2019300" y="5982183"/>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131356</xdr:rowOff>
    </xdr:from>
    <xdr:to>
      <xdr:col>10</xdr:col>
      <xdr:colOff>114300</xdr:colOff>
      <xdr:row>34</xdr:row>
      <xdr:rowOff>162319</xdr:rowOff>
    </xdr:to>
    <xdr:cxnSp macro="">
      <xdr:nvCxnSpPr>
        <xdr:cNvPr id="70" name="直線コネクタ 69"/>
        <xdr:cNvCxnSpPr/>
      </xdr:nvCxnSpPr>
      <xdr:spPr>
        <a:xfrm>
          <a:off x="1130300" y="5960656"/>
          <a:ext cx="889000" cy="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54928</xdr:rowOff>
    </xdr:from>
    <xdr:to>
      <xdr:col>24</xdr:col>
      <xdr:colOff>114300</xdr:colOff>
      <xdr:row>34</xdr:row>
      <xdr:rowOff>156528</xdr:rowOff>
    </xdr:to>
    <xdr:sp macro="" textlink="">
      <xdr:nvSpPr>
        <xdr:cNvPr id="80" name="楕円 79"/>
        <xdr:cNvSpPr/>
      </xdr:nvSpPr>
      <xdr:spPr>
        <a:xfrm>
          <a:off x="4584700" y="58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77805</xdr:rowOff>
    </xdr:from>
    <xdr:ext cx="534377" cy="259045"/>
    <xdr:sp macro="" textlink="">
      <xdr:nvSpPr>
        <xdr:cNvPr id="81" name="人件費該当値テキスト"/>
        <xdr:cNvSpPr txBox="1"/>
      </xdr:nvSpPr>
      <xdr:spPr>
        <a:xfrm>
          <a:off x="4686300" y="573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75463</xdr:rowOff>
    </xdr:from>
    <xdr:to>
      <xdr:col>20</xdr:col>
      <xdr:colOff>38100</xdr:colOff>
      <xdr:row>35</xdr:row>
      <xdr:rowOff>5613</xdr:rowOff>
    </xdr:to>
    <xdr:sp macro="" textlink="">
      <xdr:nvSpPr>
        <xdr:cNvPr id="82" name="楕円 81"/>
        <xdr:cNvSpPr/>
      </xdr:nvSpPr>
      <xdr:spPr>
        <a:xfrm>
          <a:off x="3746500" y="59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22140</xdr:rowOff>
    </xdr:from>
    <xdr:ext cx="534377" cy="259045"/>
    <xdr:sp macro="" textlink="">
      <xdr:nvSpPr>
        <xdr:cNvPr id="83" name="テキスト ボックス 82"/>
        <xdr:cNvSpPr txBox="1"/>
      </xdr:nvSpPr>
      <xdr:spPr>
        <a:xfrm>
          <a:off x="3530111" y="567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102083</xdr:rowOff>
    </xdr:from>
    <xdr:to>
      <xdr:col>15</xdr:col>
      <xdr:colOff>101600</xdr:colOff>
      <xdr:row>35</xdr:row>
      <xdr:rowOff>32233</xdr:rowOff>
    </xdr:to>
    <xdr:sp macro="" textlink="">
      <xdr:nvSpPr>
        <xdr:cNvPr id="84" name="楕円 83"/>
        <xdr:cNvSpPr/>
      </xdr:nvSpPr>
      <xdr:spPr>
        <a:xfrm>
          <a:off x="2857500" y="59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48760</xdr:rowOff>
    </xdr:from>
    <xdr:ext cx="534377" cy="259045"/>
    <xdr:sp macro="" textlink="">
      <xdr:nvSpPr>
        <xdr:cNvPr id="85" name="テキスト ボックス 84"/>
        <xdr:cNvSpPr txBox="1"/>
      </xdr:nvSpPr>
      <xdr:spPr>
        <a:xfrm>
          <a:off x="2641111" y="57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111519</xdr:rowOff>
    </xdr:from>
    <xdr:to>
      <xdr:col>10</xdr:col>
      <xdr:colOff>165100</xdr:colOff>
      <xdr:row>35</xdr:row>
      <xdr:rowOff>41669</xdr:rowOff>
    </xdr:to>
    <xdr:sp macro="" textlink="">
      <xdr:nvSpPr>
        <xdr:cNvPr id="86" name="楕円 85"/>
        <xdr:cNvSpPr/>
      </xdr:nvSpPr>
      <xdr:spPr>
        <a:xfrm>
          <a:off x="1968500" y="59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32796</xdr:rowOff>
    </xdr:from>
    <xdr:ext cx="534377" cy="259045"/>
    <xdr:sp macro="" textlink="">
      <xdr:nvSpPr>
        <xdr:cNvPr id="87" name="テキスト ボックス 86"/>
        <xdr:cNvSpPr txBox="1"/>
      </xdr:nvSpPr>
      <xdr:spPr>
        <a:xfrm>
          <a:off x="1752111" y="603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80556</xdr:rowOff>
    </xdr:from>
    <xdr:to>
      <xdr:col>6</xdr:col>
      <xdr:colOff>38100</xdr:colOff>
      <xdr:row>35</xdr:row>
      <xdr:rowOff>10706</xdr:rowOff>
    </xdr:to>
    <xdr:sp macro="" textlink="">
      <xdr:nvSpPr>
        <xdr:cNvPr id="88" name="楕円 87"/>
        <xdr:cNvSpPr/>
      </xdr:nvSpPr>
      <xdr:spPr>
        <a:xfrm>
          <a:off x="1079500" y="59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27233</xdr:rowOff>
    </xdr:from>
    <xdr:ext cx="534377" cy="259045"/>
    <xdr:sp macro="" textlink="">
      <xdr:nvSpPr>
        <xdr:cNvPr id="89" name="テキスト ボックス 88"/>
        <xdr:cNvSpPr txBox="1"/>
      </xdr:nvSpPr>
      <xdr:spPr>
        <a:xfrm>
          <a:off x="863111" y="56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33641</xdr:rowOff>
    </xdr:from>
    <xdr:to>
      <xdr:col>24</xdr:col>
      <xdr:colOff>63500</xdr:colOff>
      <xdr:row>56</xdr:row>
      <xdr:rowOff>14906</xdr:rowOff>
    </xdr:to>
    <xdr:cxnSp macro="">
      <xdr:nvCxnSpPr>
        <xdr:cNvPr id="121" name="直線コネクタ 120"/>
        <xdr:cNvCxnSpPr/>
      </xdr:nvCxnSpPr>
      <xdr:spPr>
        <a:xfrm flipV="1">
          <a:off x="3797300" y="8777591"/>
          <a:ext cx="838200" cy="83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14906</xdr:rowOff>
    </xdr:from>
    <xdr:to>
      <xdr:col>19</xdr:col>
      <xdr:colOff>177800</xdr:colOff>
      <xdr:row>56</xdr:row>
      <xdr:rowOff>16321</xdr:rowOff>
    </xdr:to>
    <xdr:cxnSp macro="">
      <xdr:nvCxnSpPr>
        <xdr:cNvPr id="124" name="直線コネクタ 123"/>
        <xdr:cNvCxnSpPr/>
      </xdr:nvCxnSpPr>
      <xdr:spPr>
        <a:xfrm flipV="1">
          <a:off x="2908300" y="9616106"/>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16321</xdr:rowOff>
    </xdr:from>
    <xdr:to>
      <xdr:col>15</xdr:col>
      <xdr:colOff>50800</xdr:colOff>
      <xdr:row>56</xdr:row>
      <xdr:rowOff>77684</xdr:rowOff>
    </xdr:to>
    <xdr:cxnSp macro="">
      <xdr:nvCxnSpPr>
        <xdr:cNvPr id="127" name="直線コネクタ 126"/>
        <xdr:cNvCxnSpPr/>
      </xdr:nvCxnSpPr>
      <xdr:spPr>
        <a:xfrm flipV="1">
          <a:off x="2019300" y="9617521"/>
          <a:ext cx="889000" cy="6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77684</xdr:rowOff>
    </xdr:from>
    <xdr:to>
      <xdr:col>10</xdr:col>
      <xdr:colOff>114300</xdr:colOff>
      <xdr:row>56</xdr:row>
      <xdr:rowOff>137468</xdr:rowOff>
    </xdr:to>
    <xdr:cxnSp macro="">
      <xdr:nvCxnSpPr>
        <xdr:cNvPr id="130" name="直線コネクタ 129"/>
        <xdr:cNvCxnSpPr/>
      </xdr:nvCxnSpPr>
      <xdr:spPr>
        <a:xfrm flipV="1">
          <a:off x="1130300" y="9678884"/>
          <a:ext cx="889000" cy="5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154291</xdr:rowOff>
    </xdr:from>
    <xdr:to>
      <xdr:col>24</xdr:col>
      <xdr:colOff>114300</xdr:colOff>
      <xdr:row>51</xdr:row>
      <xdr:rowOff>84441</xdr:rowOff>
    </xdr:to>
    <xdr:sp macro="" textlink="">
      <xdr:nvSpPr>
        <xdr:cNvPr id="140" name="楕円 139"/>
        <xdr:cNvSpPr/>
      </xdr:nvSpPr>
      <xdr:spPr>
        <a:xfrm>
          <a:off x="4584700" y="8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69218</xdr:rowOff>
    </xdr:from>
    <xdr:ext cx="599010" cy="259045"/>
    <xdr:sp macro="" textlink="">
      <xdr:nvSpPr>
        <xdr:cNvPr id="141" name="物件費該当値テキスト"/>
        <xdr:cNvSpPr txBox="1"/>
      </xdr:nvSpPr>
      <xdr:spPr>
        <a:xfrm>
          <a:off x="4686300" y="864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135556</xdr:rowOff>
    </xdr:from>
    <xdr:to>
      <xdr:col>20</xdr:col>
      <xdr:colOff>38100</xdr:colOff>
      <xdr:row>56</xdr:row>
      <xdr:rowOff>65706</xdr:rowOff>
    </xdr:to>
    <xdr:sp macro="" textlink="">
      <xdr:nvSpPr>
        <xdr:cNvPr id="142" name="楕円 141"/>
        <xdr:cNvSpPr/>
      </xdr:nvSpPr>
      <xdr:spPr>
        <a:xfrm>
          <a:off x="3746500" y="95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82233</xdr:rowOff>
    </xdr:from>
    <xdr:ext cx="534377" cy="259045"/>
    <xdr:sp macro="" textlink="">
      <xdr:nvSpPr>
        <xdr:cNvPr id="143" name="テキスト ボックス 142"/>
        <xdr:cNvSpPr txBox="1"/>
      </xdr:nvSpPr>
      <xdr:spPr>
        <a:xfrm>
          <a:off x="3530111" y="934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136971</xdr:rowOff>
    </xdr:from>
    <xdr:to>
      <xdr:col>15</xdr:col>
      <xdr:colOff>101600</xdr:colOff>
      <xdr:row>56</xdr:row>
      <xdr:rowOff>67121</xdr:rowOff>
    </xdr:to>
    <xdr:sp macro="" textlink="">
      <xdr:nvSpPr>
        <xdr:cNvPr id="144" name="楕円 143"/>
        <xdr:cNvSpPr/>
      </xdr:nvSpPr>
      <xdr:spPr>
        <a:xfrm>
          <a:off x="2857500" y="956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83648</xdr:rowOff>
    </xdr:from>
    <xdr:ext cx="534377" cy="259045"/>
    <xdr:sp macro="" textlink="">
      <xdr:nvSpPr>
        <xdr:cNvPr id="145" name="テキスト ボックス 144"/>
        <xdr:cNvSpPr txBox="1"/>
      </xdr:nvSpPr>
      <xdr:spPr>
        <a:xfrm>
          <a:off x="2641111" y="934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26884</xdr:rowOff>
    </xdr:from>
    <xdr:to>
      <xdr:col>10</xdr:col>
      <xdr:colOff>165100</xdr:colOff>
      <xdr:row>56</xdr:row>
      <xdr:rowOff>128484</xdr:rowOff>
    </xdr:to>
    <xdr:sp macro="" textlink="">
      <xdr:nvSpPr>
        <xdr:cNvPr id="146" name="楕円 145"/>
        <xdr:cNvSpPr/>
      </xdr:nvSpPr>
      <xdr:spPr>
        <a:xfrm>
          <a:off x="1968500" y="96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145011</xdr:rowOff>
    </xdr:from>
    <xdr:ext cx="534377" cy="259045"/>
    <xdr:sp macro="" textlink="">
      <xdr:nvSpPr>
        <xdr:cNvPr id="147" name="テキスト ボックス 146"/>
        <xdr:cNvSpPr txBox="1"/>
      </xdr:nvSpPr>
      <xdr:spPr>
        <a:xfrm>
          <a:off x="1752111" y="94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86668</xdr:rowOff>
    </xdr:from>
    <xdr:to>
      <xdr:col>6</xdr:col>
      <xdr:colOff>38100</xdr:colOff>
      <xdr:row>57</xdr:row>
      <xdr:rowOff>16818</xdr:rowOff>
    </xdr:to>
    <xdr:sp macro="" textlink="">
      <xdr:nvSpPr>
        <xdr:cNvPr id="148" name="楕円 147"/>
        <xdr:cNvSpPr/>
      </xdr:nvSpPr>
      <xdr:spPr>
        <a:xfrm>
          <a:off x="1079500" y="96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33345</xdr:rowOff>
    </xdr:from>
    <xdr:ext cx="534377" cy="259045"/>
    <xdr:sp macro="" textlink="">
      <xdr:nvSpPr>
        <xdr:cNvPr id="149" name="テキスト ボックス 148"/>
        <xdr:cNvSpPr txBox="1"/>
      </xdr:nvSpPr>
      <xdr:spPr>
        <a:xfrm>
          <a:off x="863111" y="946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171430</xdr:rowOff>
    </xdr:from>
    <xdr:to>
      <xdr:col>24</xdr:col>
      <xdr:colOff>63500</xdr:colOff>
      <xdr:row>78</xdr:row>
      <xdr:rowOff>31618</xdr:rowOff>
    </xdr:to>
    <xdr:cxnSp macro="">
      <xdr:nvCxnSpPr>
        <xdr:cNvPr id="176" name="直線コネクタ 175"/>
        <xdr:cNvCxnSpPr/>
      </xdr:nvCxnSpPr>
      <xdr:spPr>
        <a:xfrm>
          <a:off x="3797300" y="13373080"/>
          <a:ext cx="8382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171430</xdr:rowOff>
    </xdr:from>
    <xdr:to>
      <xdr:col>19</xdr:col>
      <xdr:colOff>177800</xdr:colOff>
      <xdr:row>78</xdr:row>
      <xdr:rowOff>3843</xdr:rowOff>
    </xdr:to>
    <xdr:cxnSp macro="">
      <xdr:nvCxnSpPr>
        <xdr:cNvPr id="179" name="直線コネクタ 178"/>
        <xdr:cNvCxnSpPr/>
      </xdr:nvCxnSpPr>
      <xdr:spPr>
        <a:xfrm flipV="1">
          <a:off x="2908300" y="13373080"/>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143974</xdr:rowOff>
    </xdr:from>
    <xdr:to>
      <xdr:col>15</xdr:col>
      <xdr:colOff>50800</xdr:colOff>
      <xdr:row>78</xdr:row>
      <xdr:rowOff>3843</xdr:rowOff>
    </xdr:to>
    <xdr:cxnSp macro="">
      <xdr:nvCxnSpPr>
        <xdr:cNvPr id="182" name="直線コネクタ 181"/>
        <xdr:cNvCxnSpPr/>
      </xdr:nvCxnSpPr>
      <xdr:spPr>
        <a:xfrm>
          <a:off x="2019300" y="13345624"/>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143974</xdr:rowOff>
    </xdr:from>
    <xdr:to>
      <xdr:col>10</xdr:col>
      <xdr:colOff>114300</xdr:colOff>
      <xdr:row>77</xdr:row>
      <xdr:rowOff>159610</xdr:rowOff>
    </xdr:to>
    <xdr:cxnSp macro="">
      <xdr:nvCxnSpPr>
        <xdr:cNvPr id="185" name="直線コネクタ 184"/>
        <xdr:cNvCxnSpPr/>
      </xdr:nvCxnSpPr>
      <xdr:spPr>
        <a:xfrm flipV="1">
          <a:off x="1130300" y="13345624"/>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152268</xdr:rowOff>
    </xdr:from>
    <xdr:to>
      <xdr:col>24</xdr:col>
      <xdr:colOff>114300</xdr:colOff>
      <xdr:row>78</xdr:row>
      <xdr:rowOff>82418</xdr:rowOff>
    </xdr:to>
    <xdr:sp macro="" textlink="">
      <xdr:nvSpPr>
        <xdr:cNvPr id="195" name="楕円 194"/>
        <xdr:cNvSpPr/>
      </xdr:nvSpPr>
      <xdr:spPr>
        <a:xfrm>
          <a:off x="4584700" y="133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67195</xdr:rowOff>
    </xdr:from>
    <xdr:ext cx="469744" cy="259045"/>
    <xdr:sp macro="" textlink="">
      <xdr:nvSpPr>
        <xdr:cNvPr id="196" name="維持補修費該当値テキスト"/>
        <xdr:cNvSpPr txBox="1"/>
      </xdr:nvSpPr>
      <xdr:spPr>
        <a:xfrm>
          <a:off x="4686300" y="1326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120630</xdr:rowOff>
    </xdr:from>
    <xdr:to>
      <xdr:col>20</xdr:col>
      <xdr:colOff>38100</xdr:colOff>
      <xdr:row>78</xdr:row>
      <xdr:rowOff>50780</xdr:rowOff>
    </xdr:to>
    <xdr:sp macro="" textlink="">
      <xdr:nvSpPr>
        <xdr:cNvPr id="197" name="楕円 196"/>
        <xdr:cNvSpPr/>
      </xdr:nvSpPr>
      <xdr:spPr>
        <a:xfrm>
          <a:off x="3746500" y="13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41907</xdr:rowOff>
    </xdr:from>
    <xdr:ext cx="469744" cy="259045"/>
    <xdr:sp macro="" textlink="">
      <xdr:nvSpPr>
        <xdr:cNvPr id="198" name="テキスト ボックス 197"/>
        <xdr:cNvSpPr txBox="1"/>
      </xdr:nvSpPr>
      <xdr:spPr>
        <a:xfrm>
          <a:off x="3562428" y="134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124493</xdr:rowOff>
    </xdr:from>
    <xdr:to>
      <xdr:col>15</xdr:col>
      <xdr:colOff>101600</xdr:colOff>
      <xdr:row>78</xdr:row>
      <xdr:rowOff>54643</xdr:rowOff>
    </xdr:to>
    <xdr:sp macro="" textlink="">
      <xdr:nvSpPr>
        <xdr:cNvPr id="199" name="楕円 198"/>
        <xdr:cNvSpPr/>
      </xdr:nvSpPr>
      <xdr:spPr>
        <a:xfrm>
          <a:off x="2857500" y="133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45770</xdr:rowOff>
    </xdr:from>
    <xdr:ext cx="469744" cy="259045"/>
    <xdr:sp macro="" textlink="">
      <xdr:nvSpPr>
        <xdr:cNvPr id="200" name="テキスト ボックス 199"/>
        <xdr:cNvSpPr txBox="1"/>
      </xdr:nvSpPr>
      <xdr:spPr>
        <a:xfrm>
          <a:off x="2673428" y="134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93174</xdr:rowOff>
    </xdr:from>
    <xdr:to>
      <xdr:col>10</xdr:col>
      <xdr:colOff>165100</xdr:colOff>
      <xdr:row>78</xdr:row>
      <xdr:rowOff>23324</xdr:rowOff>
    </xdr:to>
    <xdr:sp macro="" textlink="">
      <xdr:nvSpPr>
        <xdr:cNvPr id="201" name="楕円 200"/>
        <xdr:cNvSpPr/>
      </xdr:nvSpPr>
      <xdr:spPr>
        <a:xfrm>
          <a:off x="1968500" y="132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39851</xdr:rowOff>
    </xdr:from>
    <xdr:ext cx="469744" cy="259045"/>
    <xdr:sp macro="" textlink="">
      <xdr:nvSpPr>
        <xdr:cNvPr id="202" name="テキスト ボックス 201"/>
        <xdr:cNvSpPr txBox="1"/>
      </xdr:nvSpPr>
      <xdr:spPr>
        <a:xfrm>
          <a:off x="1784428" y="130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108810</xdr:rowOff>
    </xdr:from>
    <xdr:to>
      <xdr:col>6</xdr:col>
      <xdr:colOff>38100</xdr:colOff>
      <xdr:row>78</xdr:row>
      <xdr:rowOff>38960</xdr:rowOff>
    </xdr:to>
    <xdr:sp macro="" textlink="">
      <xdr:nvSpPr>
        <xdr:cNvPr id="203" name="楕円 202"/>
        <xdr:cNvSpPr/>
      </xdr:nvSpPr>
      <xdr:spPr>
        <a:xfrm>
          <a:off x="1079500" y="133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30087</xdr:rowOff>
    </xdr:from>
    <xdr:ext cx="469744" cy="259045"/>
    <xdr:sp macro="" textlink="">
      <xdr:nvSpPr>
        <xdr:cNvPr id="204" name="テキスト ボックス 203"/>
        <xdr:cNvSpPr txBox="1"/>
      </xdr:nvSpPr>
      <xdr:spPr>
        <a:xfrm>
          <a:off x="895428" y="1340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23977</xdr:rowOff>
    </xdr:from>
    <xdr:to>
      <xdr:col>24</xdr:col>
      <xdr:colOff>63500</xdr:colOff>
      <xdr:row>97</xdr:row>
      <xdr:rowOff>88697</xdr:rowOff>
    </xdr:to>
    <xdr:cxnSp macro="">
      <xdr:nvCxnSpPr>
        <xdr:cNvPr id="234" name="直線コネクタ 233"/>
        <xdr:cNvCxnSpPr/>
      </xdr:nvCxnSpPr>
      <xdr:spPr>
        <a:xfrm flipV="1">
          <a:off x="3797300" y="16654627"/>
          <a:ext cx="838200" cy="6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88697</xdr:rowOff>
    </xdr:from>
    <xdr:to>
      <xdr:col>19</xdr:col>
      <xdr:colOff>177800</xdr:colOff>
      <xdr:row>97</xdr:row>
      <xdr:rowOff>153009</xdr:rowOff>
    </xdr:to>
    <xdr:cxnSp macro="">
      <xdr:nvCxnSpPr>
        <xdr:cNvPr id="237" name="直線コネクタ 236"/>
        <xdr:cNvCxnSpPr/>
      </xdr:nvCxnSpPr>
      <xdr:spPr>
        <a:xfrm flipV="1">
          <a:off x="2908300" y="16719347"/>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153009</xdr:rowOff>
    </xdr:from>
    <xdr:to>
      <xdr:col>15</xdr:col>
      <xdr:colOff>50800</xdr:colOff>
      <xdr:row>98</xdr:row>
      <xdr:rowOff>76758</xdr:rowOff>
    </xdr:to>
    <xdr:cxnSp macro="">
      <xdr:nvCxnSpPr>
        <xdr:cNvPr id="240" name="直線コネクタ 239"/>
        <xdr:cNvCxnSpPr/>
      </xdr:nvCxnSpPr>
      <xdr:spPr>
        <a:xfrm flipV="1">
          <a:off x="2019300" y="16783659"/>
          <a:ext cx="889000" cy="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60528</xdr:rowOff>
    </xdr:from>
    <xdr:to>
      <xdr:col>10</xdr:col>
      <xdr:colOff>114300</xdr:colOff>
      <xdr:row>98</xdr:row>
      <xdr:rowOff>76758</xdr:rowOff>
    </xdr:to>
    <xdr:cxnSp macro="">
      <xdr:nvCxnSpPr>
        <xdr:cNvPr id="243" name="直線コネクタ 242"/>
        <xdr:cNvCxnSpPr/>
      </xdr:nvCxnSpPr>
      <xdr:spPr>
        <a:xfrm>
          <a:off x="1130300" y="16862628"/>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144627</xdr:rowOff>
    </xdr:from>
    <xdr:to>
      <xdr:col>24</xdr:col>
      <xdr:colOff>114300</xdr:colOff>
      <xdr:row>97</xdr:row>
      <xdr:rowOff>74777</xdr:rowOff>
    </xdr:to>
    <xdr:sp macro="" textlink="">
      <xdr:nvSpPr>
        <xdr:cNvPr id="253" name="楕円 252"/>
        <xdr:cNvSpPr/>
      </xdr:nvSpPr>
      <xdr:spPr>
        <a:xfrm>
          <a:off x="4584700" y="1660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123054</xdr:rowOff>
    </xdr:from>
    <xdr:ext cx="534377" cy="259045"/>
    <xdr:sp macro="" textlink="">
      <xdr:nvSpPr>
        <xdr:cNvPr id="254" name="扶助費該当値テキスト"/>
        <xdr:cNvSpPr txBox="1"/>
      </xdr:nvSpPr>
      <xdr:spPr>
        <a:xfrm>
          <a:off x="4686300" y="1658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37897</xdr:rowOff>
    </xdr:from>
    <xdr:to>
      <xdr:col>20</xdr:col>
      <xdr:colOff>38100</xdr:colOff>
      <xdr:row>97</xdr:row>
      <xdr:rowOff>139497</xdr:rowOff>
    </xdr:to>
    <xdr:sp macro="" textlink="">
      <xdr:nvSpPr>
        <xdr:cNvPr id="255" name="楕円 254"/>
        <xdr:cNvSpPr/>
      </xdr:nvSpPr>
      <xdr:spPr>
        <a:xfrm>
          <a:off x="3746500" y="166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130624</xdr:rowOff>
    </xdr:from>
    <xdr:ext cx="534377" cy="259045"/>
    <xdr:sp macro="" textlink="">
      <xdr:nvSpPr>
        <xdr:cNvPr id="256" name="テキスト ボックス 255"/>
        <xdr:cNvSpPr txBox="1"/>
      </xdr:nvSpPr>
      <xdr:spPr>
        <a:xfrm>
          <a:off x="3530111" y="167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102209</xdr:rowOff>
    </xdr:from>
    <xdr:to>
      <xdr:col>15</xdr:col>
      <xdr:colOff>101600</xdr:colOff>
      <xdr:row>98</xdr:row>
      <xdr:rowOff>32359</xdr:rowOff>
    </xdr:to>
    <xdr:sp macro="" textlink="">
      <xdr:nvSpPr>
        <xdr:cNvPr id="257" name="楕円 256"/>
        <xdr:cNvSpPr/>
      </xdr:nvSpPr>
      <xdr:spPr>
        <a:xfrm>
          <a:off x="2857500" y="167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23486</xdr:rowOff>
    </xdr:from>
    <xdr:ext cx="534377" cy="259045"/>
    <xdr:sp macro="" textlink="">
      <xdr:nvSpPr>
        <xdr:cNvPr id="258" name="テキスト ボックス 257"/>
        <xdr:cNvSpPr txBox="1"/>
      </xdr:nvSpPr>
      <xdr:spPr>
        <a:xfrm>
          <a:off x="2641111" y="168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25958</xdr:rowOff>
    </xdr:from>
    <xdr:to>
      <xdr:col>10</xdr:col>
      <xdr:colOff>165100</xdr:colOff>
      <xdr:row>98</xdr:row>
      <xdr:rowOff>127558</xdr:rowOff>
    </xdr:to>
    <xdr:sp macro="" textlink="">
      <xdr:nvSpPr>
        <xdr:cNvPr id="259" name="楕円 258"/>
        <xdr:cNvSpPr/>
      </xdr:nvSpPr>
      <xdr:spPr>
        <a:xfrm>
          <a:off x="1968500" y="168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118685</xdr:rowOff>
    </xdr:from>
    <xdr:ext cx="534377" cy="259045"/>
    <xdr:sp macro="" textlink="">
      <xdr:nvSpPr>
        <xdr:cNvPr id="260" name="テキスト ボックス 259"/>
        <xdr:cNvSpPr txBox="1"/>
      </xdr:nvSpPr>
      <xdr:spPr>
        <a:xfrm>
          <a:off x="1752111" y="169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9728</xdr:rowOff>
    </xdr:from>
    <xdr:to>
      <xdr:col>6</xdr:col>
      <xdr:colOff>38100</xdr:colOff>
      <xdr:row>98</xdr:row>
      <xdr:rowOff>111328</xdr:rowOff>
    </xdr:to>
    <xdr:sp macro="" textlink="">
      <xdr:nvSpPr>
        <xdr:cNvPr id="261" name="楕円 260"/>
        <xdr:cNvSpPr/>
      </xdr:nvSpPr>
      <xdr:spPr>
        <a:xfrm>
          <a:off x="1079500" y="168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102455</xdr:rowOff>
    </xdr:from>
    <xdr:ext cx="534377" cy="259045"/>
    <xdr:sp macro="" textlink="">
      <xdr:nvSpPr>
        <xdr:cNvPr id="262" name="テキスト ボックス 261"/>
        <xdr:cNvSpPr txBox="1"/>
      </xdr:nvSpPr>
      <xdr:spPr>
        <a:xfrm>
          <a:off x="863111" y="169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122913</xdr:rowOff>
    </xdr:from>
    <xdr:to>
      <xdr:col>55</xdr:col>
      <xdr:colOff>0</xdr:colOff>
      <xdr:row>35</xdr:row>
      <xdr:rowOff>164389</xdr:rowOff>
    </xdr:to>
    <xdr:cxnSp macro="">
      <xdr:nvCxnSpPr>
        <xdr:cNvPr id="291" name="直線コネクタ 290"/>
        <xdr:cNvCxnSpPr/>
      </xdr:nvCxnSpPr>
      <xdr:spPr>
        <a:xfrm flipV="1">
          <a:off x="9639300" y="5952213"/>
          <a:ext cx="838200" cy="21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164389</xdr:rowOff>
    </xdr:from>
    <xdr:to>
      <xdr:col>50</xdr:col>
      <xdr:colOff>114300</xdr:colOff>
      <xdr:row>36</xdr:row>
      <xdr:rowOff>57625</xdr:rowOff>
    </xdr:to>
    <xdr:cxnSp macro="">
      <xdr:nvCxnSpPr>
        <xdr:cNvPr id="294" name="直線コネクタ 293"/>
        <xdr:cNvCxnSpPr/>
      </xdr:nvCxnSpPr>
      <xdr:spPr>
        <a:xfrm flipV="1">
          <a:off x="8750300" y="6165139"/>
          <a:ext cx="889000" cy="6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30749</xdr:rowOff>
    </xdr:from>
    <xdr:to>
      <xdr:col>45</xdr:col>
      <xdr:colOff>177800</xdr:colOff>
      <xdr:row>36</xdr:row>
      <xdr:rowOff>57625</xdr:rowOff>
    </xdr:to>
    <xdr:cxnSp macro="">
      <xdr:nvCxnSpPr>
        <xdr:cNvPr id="297" name="直線コネクタ 296"/>
        <xdr:cNvCxnSpPr/>
      </xdr:nvCxnSpPr>
      <xdr:spPr>
        <a:xfrm>
          <a:off x="7861300" y="6202949"/>
          <a:ext cx="889000" cy="2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30749</xdr:rowOff>
    </xdr:from>
    <xdr:to>
      <xdr:col>41</xdr:col>
      <xdr:colOff>50800</xdr:colOff>
      <xdr:row>36</xdr:row>
      <xdr:rowOff>138595</xdr:rowOff>
    </xdr:to>
    <xdr:cxnSp macro="">
      <xdr:nvCxnSpPr>
        <xdr:cNvPr id="300" name="直線コネクタ 299"/>
        <xdr:cNvCxnSpPr/>
      </xdr:nvCxnSpPr>
      <xdr:spPr>
        <a:xfrm flipV="1">
          <a:off x="6972300" y="6202949"/>
          <a:ext cx="889000" cy="10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72113</xdr:rowOff>
    </xdr:from>
    <xdr:to>
      <xdr:col>55</xdr:col>
      <xdr:colOff>50800</xdr:colOff>
      <xdr:row>35</xdr:row>
      <xdr:rowOff>2263</xdr:rowOff>
    </xdr:to>
    <xdr:sp macro="" textlink="">
      <xdr:nvSpPr>
        <xdr:cNvPr id="310" name="楕円 309"/>
        <xdr:cNvSpPr/>
      </xdr:nvSpPr>
      <xdr:spPr>
        <a:xfrm>
          <a:off x="10426700" y="590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94990</xdr:rowOff>
    </xdr:from>
    <xdr:ext cx="599010" cy="259045"/>
    <xdr:sp macro="" textlink="">
      <xdr:nvSpPr>
        <xdr:cNvPr id="311" name="補助費等該当値テキスト"/>
        <xdr:cNvSpPr txBox="1"/>
      </xdr:nvSpPr>
      <xdr:spPr>
        <a:xfrm>
          <a:off x="10528300" y="575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113589</xdr:rowOff>
    </xdr:from>
    <xdr:to>
      <xdr:col>50</xdr:col>
      <xdr:colOff>165100</xdr:colOff>
      <xdr:row>36</xdr:row>
      <xdr:rowOff>43739</xdr:rowOff>
    </xdr:to>
    <xdr:sp macro="" textlink="">
      <xdr:nvSpPr>
        <xdr:cNvPr id="312" name="楕円 311"/>
        <xdr:cNvSpPr/>
      </xdr:nvSpPr>
      <xdr:spPr>
        <a:xfrm>
          <a:off x="95885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60266</xdr:rowOff>
    </xdr:from>
    <xdr:ext cx="534377" cy="259045"/>
    <xdr:sp macro="" textlink="">
      <xdr:nvSpPr>
        <xdr:cNvPr id="313" name="テキスト ボックス 312"/>
        <xdr:cNvSpPr txBox="1"/>
      </xdr:nvSpPr>
      <xdr:spPr>
        <a:xfrm>
          <a:off x="9372111" y="58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6825</xdr:rowOff>
    </xdr:from>
    <xdr:to>
      <xdr:col>46</xdr:col>
      <xdr:colOff>38100</xdr:colOff>
      <xdr:row>36</xdr:row>
      <xdr:rowOff>108425</xdr:rowOff>
    </xdr:to>
    <xdr:sp macro="" textlink="">
      <xdr:nvSpPr>
        <xdr:cNvPr id="314" name="楕円 313"/>
        <xdr:cNvSpPr/>
      </xdr:nvSpPr>
      <xdr:spPr>
        <a:xfrm>
          <a:off x="8699500" y="61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124952</xdr:rowOff>
    </xdr:from>
    <xdr:ext cx="534377" cy="259045"/>
    <xdr:sp macro="" textlink="">
      <xdr:nvSpPr>
        <xdr:cNvPr id="315" name="テキスト ボックス 314"/>
        <xdr:cNvSpPr txBox="1"/>
      </xdr:nvSpPr>
      <xdr:spPr>
        <a:xfrm>
          <a:off x="8483111" y="59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151399</xdr:rowOff>
    </xdr:from>
    <xdr:to>
      <xdr:col>41</xdr:col>
      <xdr:colOff>101600</xdr:colOff>
      <xdr:row>36</xdr:row>
      <xdr:rowOff>81549</xdr:rowOff>
    </xdr:to>
    <xdr:sp macro="" textlink="">
      <xdr:nvSpPr>
        <xdr:cNvPr id="316" name="楕円 315"/>
        <xdr:cNvSpPr/>
      </xdr:nvSpPr>
      <xdr:spPr>
        <a:xfrm>
          <a:off x="7810500" y="615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98076</xdr:rowOff>
    </xdr:from>
    <xdr:ext cx="534377" cy="259045"/>
    <xdr:sp macro="" textlink="">
      <xdr:nvSpPr>
        <xdr:cNvPr id="317" name="テキスト ボックス 316"/>
        <xdr:cNvSpPr txBox="1"/>
      </xdr:nvSpPr>
      <xdr:spPr>
        <a:xfrm>
          <a:off x="7594111" y="592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87795</xdr:rowOff>
    </xdr:from>
    <xdr:to>
      <xdr:col>36</xdr:col>
      <xdr:colOff>165100</xdr:colOff>
      <xdr:row>37</xdr:row>
      <xdr:rowOff>17945</xdr:rowOff>
    </xdr:to>
    <xdr:sp macro="" textlink="">
      <xdr:nvSpPr>
        <xdr:cNvPr id="318" name="楕円 317"/>
        <xdr:cNvSpPr/>
      </xdr:nvSpPr>
      <xdr:spPr>
        <a:xfrm>
          <a:off x="6921500" y="625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9072</xdr:rowOff>
    </xdr:from>
    <xdr:ext cx="534377" cy="259045"/>
    <xdr:sp macro="" textlink="">
      <xdr:nvSpPr>
        <xdr:cNvPr id="319" name="テキスト ボックス 318"/>
        <xdr:cNvSpPr txBox="1"/>
      </xdr:nvSpPr>
      <xdr:spPr>
        <a:xfrm>
          <a:off x="6705111" y="63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66639</xdr:rowOff>
    </xdr:from>
    <xdr:to>
      <xdr:col>55</xdr:col>
      <xdr:colOff>0</xdr:colOff>
      <xdr:row>56</xdr:row>
      <xdr:rowOff>159076</xdr:rowOff>
    </xdr:to>
    <xdr:cxnSp macro="">
      <xdr:nvCxnSpPr>
        <xdr:cNvPr id="346" name="直線コネクタ 345"/>
        <xdr:cNvCxnSpPr/>
      </xdr:nvCxnSpPr>
      <xdr:spPr>
        <a:xfrm flipV="1">
          <a:off x="9639300" y="9496389"/>
          <a:ext cx="838200" cy="26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159076</xdr:rowOff>
    </xdr:from>
    <xdr:to>
      <xdr:col>50</xdr:col>
      <xdr:colOff>114300</xdr:colOff>
      <xdr:row>56</xdr:row>
      <xdr:rowOff>163730</xdr:rowOff>
    </xdr:to>
    <xdr:cxnSp macro="">
      <xdr:nvCxnSpPr>
        <xdr:cNvPr id="349" name="直線コネクタ 348"/>
        <xdr:cNvCxnSpPr/>
      </xdr:nvCxnSpPr>
      <xdr:spPr>
        <a:xfrm flipV="1">
          <a:off x="8750300" y="9760276"/>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128343</xdr:rowOff>
    </xdr:from>
    <xdr:to>
      <xdr:col>45</xdr:col>
      <xdr:colOff>177800</xdr:colOff>
      <xdr:row>56</xdr:row>
      <xdr:rowOff>163730</xdr:rowOff>
    </xdr:to>
    <xdr:cxnSp macro="">
      <xdr:nvCxnSpPr>
        <xdr:cNvPr id="352" name="直線コネクタ 351"/>
        <xdr:cNvCxnSpPr/>
      </xdr:nvCxnSpPr>
      <xdr:spPr>
        <a:xfrm>
          <a:off x="7861300" y="9729543"/>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128343</xdr:rowOff>
    </xdr:from>
    <xdr:to>
      <xdr:col>41</xdr:col>
      <xdr:colOff>50800</xdr:colOff>
      <xdr:row>57</xdr:row>
      <xdr:rowOff>794</xdr:rowOff>
    </xdr:to>
    <xdr:cxnSp macro="">
      <xdr:nvCxnSpPr>
        <xdr:cNvPr id="355" name="直線コネクタ 354"/>
        <xdr:cNvCxnSpPr/>
      </xdr:nvCxnSpPr>
      <xdr:spPr>
        <a:xfrm flipV="1">
          <a:off x="6972300" y="9729543"/>
          <a:ext cx="889000" cy="4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15839</xdr:rowOff>
    </xdr:from>
    <xdr:to>
      <xdr:col>55</xdr:col>
      <xdr:colOff>50800</xdr:colOff>
      <xdr:row>55</xdr:row>
      <xdr:rowOff>117439</xdr:rowOff>
    </xdr:to>
    <xdr:sp macro="" textlink="">
      <xdr:nvSpPr>
        <xdr:cNvPr id="365" name="楕円 364"/>
        <xdr:cNvSpPr/>
      </xdr:nvSpPr>
      <xdr:spPr>
        <a:xfrm>
          <a:off x="10426700" y="94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38716</xdr:rowOff>
    </xdr:from>
    <xdr:ext cx="599010" cy="259045"/>
    <xdr:sp macro="" textlink="">
      <xdr:nvSpPr>
        <xdr:cNvPr id="366" name="普通建設事業費該当値テキスト"/>
        <xdr:cNvSpPr txBox="1"/>
      </xdr:nvSpPr>
      <xdr:spPr>
        <a:xfrm>
          <a:off x="10528300" y="929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108276</xdr:rowOff>
    </xdr:from>
    <xdr:to>
      <xdr:col>50</xdr:col>
      <xdr:colOff>165100</xdr:colOff>
      <xdr:row>57</xdr:row>
      <xdr:rowOff>38426</xdr:rowOff>
    </xdr:to>
    <xdr:sp macro="" textlink="">
      <xdr:nvSpPr>
        <xdr:cNvPr id="367" name="楕円 366"/>
        <xdr:cNvSpPr/>
      </xdr:nvSpPr>
      <xdr:spPr>
        <a:xfrm>
          <a:off x="9588500" y="97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29553</xdr:rowOff>
    </xdr:from>
    <xdr:ext cx="534377" cy="259045"/>
    <xdr:sp macro="" textlink="">
      <xdr:nvSpPr>
        <xdr:cNvPr id="368" name="テキスト ボックス 367"/>
        <xdr:cNvSpPr txBox="1"/>
      </xdr:nvSpPr>
      <xdr:spPr>
        <a:xfrm>
          <a:off x="9372111" y="98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112930</xdr:rowOff>
    </xdr:from>
    <xdr:to>
      <xdr:col>46</xdr:col>
      <xdr:colOff>38100</xdr:colOff>
      <xdr:row>57</xdr:row>
      <xdr:rowOff>43080</xdr:rowOff>
    </xdr:to>
    <xdr:sp macro="" textlink="">
      <xdr:nvSpPr>
        <xdr:cNvPr id="369" name="楕円 368"/>
        <xdr:cNvSpPr/>
      </xdr:nvSpPr>
      <xdr:spPr>
        <a:xfrm>
          <a:off x="8699500" y="971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34207</xdr:rowOff>
    </xdr:from>
    <xdr:ext cx="534377" cy="259045"/>
    <xdr:sp macro="" textlink="">
      <xdr:nvSpPr>
        <xdr:cNvPr id="370" name="テキスト ボックス 369"/>
        <xdr:cNvSpPr txBox="1"/>
      </xdr:nvSpPr>
      <xdr:spPr>
        <a:xfrm>
          <a:off x="8483111" y="98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77543</xdr:rowOff>
    </xdr:from>
    <xdr:to>
      <xdr:col>41</xdr:col>
      <xdr:colOff>101600</xdr:colOff>
      <xdr:row>57</xdr:row>
      <xdr:rowOff>7693</xdr:rowOff>
    </xdr:to>
    <xdr:sp macro="" textlink="">
      <xdr:nvSpPr>
        <xdr:cNvPr id="371" name="楕円 370"/>
        <xdr:cNvSpPr/>
      </xdr:nvSpPr>
      <xdr:spPr>
        <a:xfrm>
          <a:off x="7810500" y="96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170270</xdr:rowOff>
    </xdr:from>
    <xdr:ext cx="534377" cy="259045"/>
    <xdr:sp macro="" textlink="">
      <xdr:nvSpPr>
        <xdr:cNvPr id="372" name="テキスト ボックス 371"/>
        <xdr:cNvSpPr txBox="1"/>
      </xdr:nvSpPr>
      <xdr:spPr>
        <a:xfrm>
          <a:off x="7594111" y="977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121444</xdr:rowOff>
    </xdr:from>
    <xdr:to>
      <xdr:col>36</xdr:col>
      <xdr:colOff>165100</xdr:colOff>
      <xdr:row>57</xdr:row>
      <xdr:rowOff>51594</xdr:rowOff>
    </xdr:to>
    <xdr:sp macro="" textlink="">
      <xdr:nvSpPr>
        <xdr:cNvPr id="373" name="楕円 372"/>
        <xdr:cNvSpPr/>
      </xdr:nvSpPr>
      <xdr:spPr>
        <a:xfrm>
          <a:off x="6921500" y="97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42721</xdr:rowOff>
    </xdr:from>
    <xdr:ext cx="534377" cy="259045"/>
    <xdr:sp macro="" textlink="">
      <xdr:nvSpPr>
        <xdr:cNvPr id="374" name="テキスト ボックス 373"/>
        <xdr:cNvSpPr txBox="1"/>
      </xdr:nvSpPr>
      <xdr:spPr>
        <a:xfrm>
          <a:off x="6705111" y="98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130026</xdr:rowOff>
    </xdr:from>
    <xdr:to>
      <xdr:col>55</xdr:col>
      <xdr:colOff>0</xdr:colOff>
      <xdr:row>77</xdr:row>
      <xdr:rowOff>165322</xdr:rowOff>
    </xdr:to>
    <xdr:cxnSp macro="">
      <xdr:nvCxnSpPr>
        <xdr:cNvPr id="401" name="直線コネクタ 400"/>
        <xdr:cNvCxnSpPr/>
      </xdr:nvCxnSpPr>
      <xdr:spPr>
        <a:xfrm>
          <a:off x="9639300" y="13331676"/>
          <a:ext cx="8382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45763</xdr:rowOff>
    </xdr:from>
    <xdr:to>
      <xdr:col>50</xdr:col>
      <xdr:colOff>114300</xdr:colOff>
      <xdr:row>77</xdr:row>
      <xdr:rowOff>130026</xdr:rowOff>
    </xdr:to>
    <xdr:cxnSp macro="">
      <xdr:nvCxnSpPr>
        <xdr:cNvPr id="404" name="直線コネクタ 403"/>
        <xdr:cNvCxnSpPr/>
      </xdr:nvCxnSpPr>
      <xdr:spPr>
        <a:xfrm>
          <a:off x="8750300" y="13247413"/>
          <a:ext cx="889000" cy="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45763</xdr:rowOff>
    </xdr:from>
    <xdr:to>
      <xdr:col>45</xdr:col>
      <xdr:colOff>177800</xdr:colOff>
      <xdr:row>77</xdr:row>
      <xdr:rowOff>112889</xdr:rowOff>
    </xdr:to>
    <xdr:cxnSp macro="">
      <xdr:nvCxnSpPr>
        <xdr:cNvPr id="407" name="直線コネクタ 406"/>
        <xdr:cNvCxnSpPr/>
      </xdr:nvCxnSpPr>
      <xdr:spPr>
        <a:xfrm flipV="1">
          <a:off x="7861300" y="13247413"/>
          <a:ext cx="889000" cy="6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112889</xdr:rowOff>
    </xdr:from>
    <xdr:to>
      <xdr:col>41</xdr:col>
      <xdr:colOff>50800</xdr:colOff>
      <xdr:row>77</xdr:row>
      <xdr:rowOff>130336</xdr:rowOff>
    </xdr:to>
    <xdr:cxnSp macro="">
      <xdr:nvCxnSpPr>
        <xdr:cNvPr id="410" name="直線コネクタ 409"/>
        <xdr:cNvCxnSpPr/>
      </xdr:nvCxnSpPr>
      <xdr:spPr>
        <a:xfrm flipV="1">
          <a:off x="6972300" y="13314539"/>
          <a:ext cx="889000" cy="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114522</xdr:rowOff>
    </xdr:from>
    <xdr:to>
      <xdr:col>55</xdr:col>
      <xdr:colOff>50800</xdr:colOff>
      <xdr:row>78</xdr:row>
      <xdr:rowOff>44672</xdr:rowOff>
    </xdr:to>
    <xdr:sp macro="" textlink="">
      <xdr:nvSpPr>
        <xdr:cNvPr id="420" name="楕円 419"/>
        <xdr:cNvSpPr/>
      </xdr:nvSpPr>
      <xdr:spPr>
        <a:xfrm>
          <a:off x="10426700" y="133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92949</xdr:rowOff>
    </xdr:from>
    <xdr:ext cx="534377" cy="259045"/>
    <xdr:sp macro="" textlink="">
      <xdr:nvSpPr>
        <xdr:cNvPr id="421" name="普通建設事業費 （ うち新規整備　）該当値テキスト"/>
        <xdr:cNvSpPr txBox="1"/>
      </xdr:nvSpPr>
      <xdr:spPr>
        <a:xfrm>
          <a:off x="10528300" y="132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79226</xdr:rowOff>
    </xdr:from>
    <xdr:to>
      <xdr:col>50</xdr:col>
      <xdr:colOff>165100</xdr:colOff>
      <xdr:row>78</xdr:row>
      <xdr:rowOff>9376</xdr:rowOff>
    </xdr:to>
    <xdr:sp macro="" textlink="">
      <xdr:nvSpPr>
        <xdr:cNvPr id="422" name="楕円 421"/>
        <xdr:cNvSpPr/>
      </xdr:nvSpPr>
      <xdr:spPr>
        <a:xfrm>
          <a:off x="9588500" y="13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503</xdr:rowOff>
    </xdr:from>
    <xdr:ext cx="534377" cy="259045"/>
    <xdr:sp macro="" textlink="">
      <xdr:nvSpPr>
        <xdr:cNvPr id="423" name="テキスト ボックス 422"/>
        <xdr:cNvSpPr txBox="1"/>
      </xdr:nvSpPr>
      <xdr:spPr>
        <a:xfrm>
          <a:off x="9372111" y="133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166413</xdr:rowOff>
    </xdr:from>
    <xdr:to>
      <xdr:col>46</xdr:col>
      <xdr:colOff>38100</xdr:colOff>
      <xdr:row>77</xdr:row>
      <xdr:rowOff>96563</xdr:rowOff>
    </xdr:to>
    <xdr:sp macro="" textlink="">
      <xdr:nvSpPr>
        <xdr:cNvPr id="424" name="楕円 423"/>
        <xdr:cNvSpPr/>
      </xdr:nvSpPr>
      <xdr:spPr>
        <a:xfrm>
          <a:off x="8699500" y="131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87690</xdr:rowOff>
    </xdr:from>
    <xdr:ext cx="534377" cy="259045"/>
    <xdr:sp macro="" textlink="">
      <xdr:nvSpPr>
        <xdr:cNvPr id="425" name="テキスト ボックス 424"/>
        <xdr:cNvSpPr txBox="1"/>
      </xdr:nvSpPr>
      <xdr:spPr>
        <a:xfrm>
          <a:off x="8483111" y="1328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62089</xdr:rowOff>
    </xdr:from>
    <xdr:to>
      <xdr:col>41</xdr:col>
      <xdr:colOff>101600</xdr:colOff>
      <xdr:row>77</xdr:row>
      <xdr:rowOff>163689</xdr:rowOff>
    </xdr:to>
    <xdr:sp macro="" textlink="">
      <xdr:nvSpPr>
        <xdr:cNvPr id="426" name="楕円 425"/>
        <xdr:cNvSpPr/>
      </xdr:nvSpPr>
      <xdr:spPr>
        <a:xfrm>
          <a:off x="7810500" y="132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154816</xdr:rowOff>
    </xdr:from>
    <xdr:ext cx="534377" cy="259045"/>
    <xdr:sp macro="" textlink="">
      <xdr:nvSpPr>
        <xdr:cNvPr id="427" name="テキスト ボックス 426"/>
        <xdr:cNvSpPr txBox="1"/>
      </xdr:nvSpPr>
      <xdr:spPr>
        <a:xfrm>
          <a:off x="7594111" y="133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79536</xdr:rowOff>
    </xdr:from>
    <xdr:to>
      <xdr:col>36</xdr:col>
      <xdr:colOff>165100</xdr:colOff>
      <xdr:row>78</xdr:row>
      <xdr:rowOff>9686</xdr:rowOff>
    </xdr:to>
    <xdr:sp macro="" textlink="">
      <xdr:nvSpPr>
        <xdr:cNvPr id="428" name="楕円 427"/>
        <xdr:cNvSpPr/>
      </xdr:nvSpPr>
      <xdr:spPr>
        <a:xfrm>
          <a:off x="6921500" y="1328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813</xdr:rowOff>
    </xdr:from>
    <xdr:ext cx="534377" cy="259045"/>
    <xdr:sp macro="" textlink="">
      <xdr:nvSpPr>
        <xdr:cNvPr id="429" name="テキスト ボックス 428"/>
        <xdr:cNvSpPr txBox="1"/>
      </xdr:nvSpPr>
      <xdr:spPr>
        <a:xfrm>
          <a:off x="6705111" y="1337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111647</xdr:rowOff>
    </xdr:from>
    <xdr:to>
      <xdr:col>55</xdr:col>
      <xdr:colOff>0</xdr:colOff>
      <xdr:row>96</xdr:row>
      <xdr:rowOff>168906</xdr:rowOff>
    </xdr:to>
    <xdr:cxnSp macro="">
      <xdr:nvCxnSpPr>
        <xdr:cNvPr id="460" name="直線コネクタ 459"/>
        <xdr:cNvCxnSpPr/>
      </xdr:nvCxnSpPr>
      <xdr:spPr>
        <a:xfrm flipV="1">
          <a:off x="9639300" y="16399397"/>
          <a:ext cx="838200" cy="2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168906</xdr:rowOff>
    </xdr:from>
    <xdr:to>
      <xdr:col>50</xdr:col>
      <xdr:colOff>114300</xdr:colOff>
      <xdr:row>97</xdr:row>
      <xdr:rowOff>116906</xdr:rowOff>
    </xdr:to>
    <xdr:cxnSp macro="">
      <xdr:nvCxnSpPr>
        <xdr:cNvPr id="463" name="直線コネクタ 462"/>
        <xdr:cNvCxnSpPr/>
      </xdr:nvCxnSpPr>
      <xdr:spPr>
        <a:xfrm flipV="1">
          <a:off x="8750300" y="16628106"/>
          <a:ext cx="889000" cy="1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120377</xdr:rowOff>
    </xdr:from>
    <xdr:to>
      <xdr:col>45</xdr:col>
      <xdr:colOff>177800</xdr:colOff>
      <xdr:row>97</xdr:row>
      <xdr:rowOff>116906</xdr:rowOff>
    </xdr:to>
    <xdr:cxnSp macro="">
      <xdr:nvCxnSpPr>
        <xdr:cNvPr id="466" name="直線コネクタ 465"/>
        <xdr:cNvCxnSpPr/>
      </xdr:nvCxnSpPr>
      <xdr:spPr>
        <a:xfrm>
          <a:off x="7861300" y="16579577"/>
          <a:ext cx="889000" cy="16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120377</xdr:rowOff>
    </xdr:from>
    <xdr:to>
      <xdr:col>41</xdr:col>
      <xdr:colOff>50800</xdr:colOff>
      <xdr:row>97</xdr:row>
      <xdr:rowOff>44624</xdr:rowOff>
    </xdr:to>
    <xdr:cxnSp macro="">
      <xdr:nvCxnSpPr>
        <xdr:cNvPr id="469" name="直線コネクタ 468"/>
        <xdr:cNvCxnSpPr/>
      </xdr:nvCxnSpPr>
      <xdr:spPr>
        <a:xfrm flipV="1">
          <a:off x="6972300" y="16579577"/>
          <a:ext cx="889000" cy="9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60847</xdr:rowOff>
    </xdr:from>
    <xdr:to>
      <xdr:col>55</xdr:col>
      <xdr:colOff>50800</xdr:colOff>
      <xdr:row>95</xdr:row>
      <xdr:rowOff>162447</xdr:rowOff>
    </xdr:to>
    <xdr:sp macro="" textlink="">
      <xdr:nvSpPr>
        <xdr:cNvPr id="479" name="楕円 478"/>
        <xdr:cNvSpPr/>
      </xdr:nvSpPr>
      <xdr:spPr>
        <a:xfrm>
          <a:off x="10426700" y="163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83724</xdr:rowOff>
    </xdr:from>
    <xdr:ext cx="534377" cy="259045"/>
    <xdr:sp macro="" textlink="">
      <xdr:nvSpPr>
        <xdr:cNvPr id="480" name="普通建設事業費 （ うち更新整備　）該当値テキスト"/>
        <xdr:cNvSpPr txBox="1"/>
      </xdr:nvSpPr>
      <xdr:spPr>
        <a:xfrm>
          <a:off x="10528300" y="1620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118106</xdr:rowOff>
    </xdr:from>
    <xdr:to>
      <xdr:col>50</xdr:col>
      <xdr:colOff>165100</xdr:colOff>
      <xdr:row>97</xdr:row>
      <xdr:rowOff>48256</xdr:rowOff>
    </xdr:to>
    <xdr:sp macro="" textlink="">
      <xdr:nvSpPr>
        <xdr:cNvPr id="481" name="楕円 480"/>
        <xdr:cNvSpPr/>
      </xdr:nvSpPr>
      <xdr:spPr>
        <a:xfrm>
          <a:off x="9588500" y="165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39383</xdr:rowOff>
    </xdr:from>
    <xdr:ext cx="534377" cy="259045"/>
    <xdr:sp macro="" textlink="">
      <xdr:nvSpPr>
        <xdr:cNvPr id="482" name="テキスト ボックス 481"/>
        <xdr:cNvSpPr txBox="1"/>
      </xdr:nvSpPr>
      <xdr:spPr>
        <a:xfrm>
          <a:off x="9372111" y="166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66106</xdr:rowOff>
    </xdr:from>
    <xdr:to>
      <xdr:col>46</xdr:col>
      <xdr:colOff>38100</xdr:colOff>
      <xdr:row>97</xdr:row>
      <xdr:rowOff>167706</xdr:rowOff>
    </xdr:to>
    <xdr:sp macro="" textlink="">
      <xdr:nvSpPr>
        <xdr:cNvPr id="483" name="楕円 482"/>
        <xdr:cNvSpPr/>
      </xdr:nvSpPr>
      <xdr:spPr>
        <a:xfrm>
          <a:off x="8699500" y="166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158833</xdr:rowOff>
    </xdr:from>
    <xdr:ext cx="534377" cy="259045"/>
    <xdr:sp macro="" textlink="">
      <xdr:nvSpPr>
        <xdr:cNvPr id="484" name="テキスト ボックス 483"/>
        <xdr:cNvSpPr txBox="1"/>
      </xdr:nvSpPr>
      <xdr:spPr>
        <a:xfrm>
          <a:off x="8483111" y="1678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69577</xdr:rowOff>
    </xdr:from>
    <xdr:to>
      <xdr:col>41</xdr:col>
      <xdr:colOff>101600</xdr:colOff>
      <xdr:row>96</xdr:row>
      <xdr:rowOff>171177</xdr:rowOff>
    </xdr:to>
    <xdr:sp macro="" textlink="">
      <xdr:nvSpPr>
        <xdr:cNvPr id="485" name="楕円 484"/>
        <xdr:cNvSpPr/>
      </xdr:nvSpPr>
      <xdr:spPr>
        <a:xfrm>
          <a:off x="7810500" y="165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16254</xdr:rowOff>
    </xdr:from>
    <xdr:ext cx="534377" cy="259045"/>
    <xdr:sp macro="" textlink="">
      <xdr:nvSpPr>
        <xdr:cNvPr id="486" name="テキスト ボックス 485"/>
        <xdr:cNvSpPr txBox="1"/>
      </xdr:nvSpPr>
      <xdr:spPr>
        <a:xfrm>
          <a:off x="7594111" y="1630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165274</xdr:rowOff>
    </xdr:from>
    <xdr:to>
      <xdr:col>36</xdr:col>
      <xdr:colOff>165100</xdr:colOff>
      <xdr:row>97</xdr:row>
      <xdr:rowOff>95424</xdr:rowOff>
    </xdr:to>
    <xdr:sp macro="" textlink="">
      <xdr:nvSpPr>
        <xdr:cNvPr id="487" name="楕円 486"/>
        <xdr:cNvSpPr/>
      </xdr:nvSpPr>
      <xdr:spPr>
        <a:xfrm>
          <a:off x="6921500" y="166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111951</xdr:rowOff>
    </xdr:from>
    <xdr:ext cx="534377" cy="259045"/>
    <xdr:sp macro="" textlink="">
      <xdr:nvSpPr>
        <xdr:cNvPr id="488" name="テキスト ボックス 487"/>
        <xdr:cNvSpPr txBox="1"/>
      </xdr:nvSpPr>
      <xdr:spPr>
        <a:xfrm>
          <a:off x="6705111" y="163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33731</xdr:rowOff>
    </xdr:from>
    <xdr:to>
      <xdr:col>85</xdr:col>
      <xdr:colOff>127000</xdr:colOff>
      <xdr:row>38</xdr:row>
      <xdr:rowOff>162039</xdr:rowOff>
    </xdr:to>
    <xdr:cxnSp macro="">
      <xdr:nvCxnSpPr>
        <xdr:cNvPr id="517" name="直線コネクタ 516"/>
        <xdr:cNvCxnSpPr/>
      </xdr:nvCxnSpPr>
      <xdr:spPr>
        <a:xfrm flipV="1">
          <a:off x="15481300" y="6205931"/>
          <a:ext cx="838200" cy="4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162039</xdr:rowOff>
    </xdr:from>
    <xdr:to>
      <xdr:col>81</xdr:col>
      <xdr:colOff>50800</xdr:colOff>
      <xdr:row>39</xdr:row>
      <xdr:rowOff>1410</xdr:rowOff>
    </xdr:to>
    <xdr:cxnSp macro="">
      <xdr:nvCxnSpPr>
        <xdr:cNvPr id="520" name="直線コネクタ 519"/>
        <xdr:cNvCxnSpPr/>
      </xdr:nvCxnSpPr>
      <xdr:spPr>
        <a:xfrm flipV="1">
          <a:off x="14592300" y="6677139"/>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1410</xdr:rowOff>
    </xdr:from>
    <xdr:to>
      <xdr:col>76</xdr:col>
      <xdr:colOff>114300</xdr:colOff>
      <xdr:row>39</xdr:row>
      <xdr:rowOff>40539</xdr:rowOff>
    </xdr:to>
    <xdr:cxnSp macro="">
      <xdr:nvCxnSpPr>
        <xdr:cNvPr id="523" name="直線コネクタ 522"/>
        <xdr:cNvCxnSpPr/>
      </xdr:nvCxnSpPr>
      <xdr:spPr>
        <a:xfrm flipV="1">
          <a:off x="13703300" y="6687960"/>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14999</xdr:rowOff>
    </xdr:from>
    <xdr:to>
      <xdr:col>71</xdr:col>
      <xdr:colOff>177800</xdr:colOff>
      <xdr:row>39</xdr:row>
      <xdr:rowOff>40539</xdr:rowOff>
    </xdr:to>
    <xdr:cxnSp macro="">
      <xdr:nvCxnSpPr>
        <xdr:cNvPr id="526" name="直線コネクタ 525"/>
        <xdr:cNvCxnSpPr/>
      </xdr:nvCxnSpPr>
      <xdr:spPr>
        <a:xfrm>
          <a:off x="12814300" y="6701549"/>
          <a:ext cx="889000" cy="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154381</xdr:rowOff>
    </xdr:from>
    <xdr:to>
      <xdr:col>85</xdr:col>
      <xdr:colOff>177800</xdr:colOff>
      <xdr:row>36</xdr:row>
      <xdr:rowOff>84531</xdr:rowOff>
    </xdr:to>
    <xdr:sp macro="" textlink="">
      <xdr:nvSpPr>
        <xdr:cNvPr id="536" name="楕円 535"/>
        <xdr:cNvSpPr/>
      </xdr:nvSpPr>
      <xdr:spPr>
        <a:xfrm>
          <a:off x="16268700" y="615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5808</xdr:rowOff>
    </xdr:from>
    <xdr:ext cx="534377" cy="259045"/>
    <xdr:sp macro="" textlink="">
      <xdr:nvSpPr>
        <xdr:cNvPr id="537" name="災害復旧事業費該当値テキスト"/>
        <xdr:cNvSpPr txBox="1"/>
      </xdr:nvSpPr>
      <xdr:spPr>
        <a:xfrm>
          <a:off x="16370300" y="60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111239</xdr:rowOff>
    </xdr:from>
    <xdr:to>
      <xdr:col>81</xdr:col>
      <xdr:colOff>101600</xdr:colOff>
      <xdr:row>39</xdr:row>
      <xdr:rowOff>41389</xdr:rowOff>
    </xdr:to>
    <xdr:sp macro="" textlink="">
      <xdr:nvSpPr>
        <xdr:cNvPr id="538" name="楕円 537"/>
        <xdr:cNvSpPr/>
      </xdr:nvSpPr>
      <xdr:spPr>
        <a:xfrm>
          <a:off x="15430500" y="66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32516</xdr:rowOff>
    </xdr:from>
    <xdr:ext cx="469744" cy="259045"/>
    <xdr:sp macro="" textlink="">
      <xdr:nvSpPr>
        <xdr:cNvPr id="539" name="テキスト ボックス 538"/>
        <xdr:cNvSpPr txBox="1"/>
      </xdr:nvSpPr>
      <xdr:spPr>
        <a:xfrm>
          <a:off x="15246428" y="67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122060</xdr:rowOff>
    </xdr:from>
    <xdr:to>
      <xdr:col>76</xdr:col>
      <xdr:colOff>165100</xdr:colOff>
      <xdr:row>39</xdr:row>
      <xdr:rowOff>52210</xdr:rowOff>
    </xdr:to>
    <xdr:sp macro="" textlink="">
      <xdr:nvSpPr>
        <xdr:cNvPr id="540" name="楕円 539"/>
        <xdr:cNvSpPr/>
      </xdr:nvSpPr>
      <xdr:spPr>
        <a:xfrm>
          <a:off x="14541500" y="66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43337</xdr:rowOff>
    </xdr:from>
    <xdr:ext cx="469744" cy="259045"/>
    <xdr:sp macro="" textlink="">
      <xdr:nvSpPr>
        <xdr:cNvPr id="541" name="テキスト ボックス 540"/>
        <xdr:cNvSpPr txBox="1"/>
      </xdr:nvSpPr>
      <xdr:spPr>
        <a:xfrm>
          <a:off x="14357428" y="67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161189</xdr:rowOff>
    </xdr:from>
    <xdr:to>
      <xdr:col>72</xdr:col>
      <xdr:colOff>38100</xdr:colOff>
      <xdr:row>39</xdr:row>
      <xdr:rowOff>91339</xdr:rowOff>
    </xdr:to>
    <xdr:sp macro="" textlink="">
      <xdr:nvSpPr>
        <xdr:cNvPr id="542" name="楕円 541"/>
        <xdr:cNvSpPr/>
      </xdr:nvSpPr>
      <xdr:spPr>
        <a:xfrm>
          <a:off x="13652500" y="66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82466</xdr:rowOff>
    </xdr:from>
    <xdr:ext cx="378565" cy="259045"/>
    <xdr:sp macro="" textlink="">
      <xdr:nvSpPr>
        <xdr:cNvPr id="543" name="テキスト ボックス 542"/>
        <xdr:cNvSpPr txBox="1"/>
      </xdr:nvSpPr>
      <xdr:spPr>
        <a:xfrm>
          <a:off x="13514017" y="6769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135649</xdr:rowOff>
    </xdr:from>
    <xdr:to>
      <xdr:col>67</xdr:col>
      <xdr:colOff>101600</xdr:colOff>
      <xdr:row>39</xdr:row>
      <xdr:rowOff>65799</xdr:rowOff>
    </xdr:to>
    <xdr:sp macro="" textlink="">
      <xdr:nvSpPr>
        <xdr:cNvPr id="544" name="楕円 543"/>
        <xdr:cNvSpPr/>
      </xdr:nvSpPr>
      <xdr:spPr>
        <a:xfrm>
          <a:off x="12763500" y="66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56926</xdr:rowOff>
    </xdr:from>
    <xdr:ext cx="469744" cy="259045"/>
    <xdr:sp macro="" textlink="">
      <xdr:nvSpPr>
        <xdr:cNvPr id="545" name="テキスト ボックス 544"/>
        <xdr:cNvSpPr txBox="1"/>
      </xdr:nvSpPr>
      <xdr:spPr>
        <a:xfrm>
          <a:off x="12579428" y="674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163460</xdr:rowOff>
    </xdr:from>
    <xdr:to>
      <xdr:col>85</xdr:col>
      <xdr:colOff>127000</xdr:colOff>
      <xdr:row>78</xdr:row>
      <xdr:rowOff>5976</xdr:rowOff>
    </xdr:to>
    <xdr:cxnSp macro="">
      <xdr:nvCxnSpPr>
        <xdr:cNvPr id="631" name="直線コネクタ 630"/>
        <xdr:cNvCxnSpPr/>
      </xdr:nvCxnSpPr>
      <xdr:spPr>
        <a:xfrm>
          <a:off x="15481300" y="13365110"/>
          <a:ext cx="838200" cy="1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141509</xdr:rowOff>
    </xdr:from>
    <xdr:to>
      <xdr:col>81</xdr:col>
      <xdr:colOff>50800</xdr:colOff>
      <xdr:row>77</xdr:row>
      <xdr:rowOff>163460</xdr:rowOff>
    </xdr:to>
    <xdr:cxnSp macro="">
      <xdr:nvCxnSpPr>
        <xdr:cNvPr id="634" name="直線コネクタ 633"/>
        <xdr:cNvCxnSpPr/>
      </xdr:nvCxnSpPr>
      <xdr:spPr>
        <a:xfrm>
          <a:off x="14592300" y="13343159"/>
          <a:ext cx="889000" cy="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137013</xdr:rowOff>
    </xdr:from>
    <xdr:to>
      <xdr:col>76</xdr:col>
      <xdr:colOff>114300</xdr:colOff>
      <xdr:row>77</xdr:row>
      <xdr:rowOff>141509</xdr:rowOff>
    </xdr:to>
    <xdr:cxnSp macro="">
      <xdr:nvCxnSpPr>
        <xdr:cNvPr id="637" name="直線コネクタ 636"/>
        <xdr:cNvCxnSpPr/>
      </xdr:nvCxnSpPr>
      <xdr:spPr>
        <a:xfrm>
          <a:off x="13703300" y="13338663"/>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128907</xdr:rowOff>
    </xdr:from>
    <xdr:to>
      <xdr:col>71</xdr:col>
      <xdr:colOff>177800</xdr:colOff>
      <xdr:row>77</xdr:row>
      <xdr:rowOff>137013</xdr:rowOff>
    </xdr:to>
    <xdr:cxnSp macro="">
      <xdr:nvCxnSpPr>
        <xdr:cNvPr id="640" name="直線コネクタ 639"/>
        <xdr:cNvCxnSpPr/>
      </xdr:nvCxnSpPr>
      <xdr:spPr>
        <a:xfrm>
          <a:off x="12814300" y="13330557"/>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126626</xdr:rowOff>
    </xdr:from>
    <xdr:to>
      <xdr:col>85</xdr:col>
      <xdr:colOff>177800</xdr:colOff>
      <xdr:row>78</xdr:row>
      <xdr:rowOff>56776</xdr:rowOff>
    </xdr:to>
    <xdr:sp macro="" textlink="">
      <xdr:nvSpPr>
        <xdr:cNvPr id="650" name="楕円 649"/>
        <xdr:cNvSpPr/>
      </xdr:nvSpPr>
      <xdr:spPr>
        <a:xfrm>
          <a:off x="16268700" y="133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48909</xdr:rowOff>
    </xdr:from>
    <xdr:ext cx="534377" cy="259045"/>
    <xdr:sp macro="" textlink="">
      <xdr:nvSpPr>
        <xdr:cNvPr id="651" name="公債費該当値テキスト"/>
        <xdr:cNvSpPr txBox="1"/>
      </xdr:nvSpPr>
      <xdr:spPr>
        <a:xfrm>
          <a:off x="16370300" y="1325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112660</xdr:rowOff>
    </xdr:from>
    <xdr:to>
      <xdr:col>81</xdr:col>
      <xdr:colOff>101600</xdr:colOff>
      <xdr:row>78</xdr:row>
      <xdr:rowOff>42810</xdr:rowOff>
    </xdr:to>
    <xdr:sp macro="" textlink="">
      <xdr:nvSpPr>
        <xdr:cNvPr id="652" name="楕円 651"/>
        <xdr:cNvSpPr/>
      </xdr:nvSpPr>
      <xdr:spPr>
        <a:xfrm>
          <a:off x="15430500" y="1331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33937</xdr:rowOff>
    </xdr:from>
    <xdr:ext cx="534377" cy="259045"/>
    <xdr:sp macro="" textlink="">
      <xdr:nvSpPr>
        <xdr:cNvPr id="653" name="テキスト ボックス 652"/>
        <xdr:cNvSpPr txBox="1"/>
      </xdr:nvSpPr>
      <xdr:spPr>
        <a:xfrm>
          <a:off x="15214111" y="1340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90709</xdr:rowOff>
    </xdr:from>
    <xdr:to>
      <xdr:col>76</xdr:col>
      <xdr:colOff>165100</xdr:colOff>
      <xdr:row>78</xdr:row>
      <xdr:rowOff>20859</xdr:rowOff>
    </xdr:to>
    <xdr:sp macro="" textlink="">
      <xdr:nvSpPr>
        <xdr:cNvPr id="654" name="楕円 653"/>
        <xdr:cNvSpPr/>
      </xdr:nvSpPr>
      <xdr:spPr>
        <a:xfrm>
          <a:off x="14541500" y="132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11986</xdr:rowOff>
    </xdr:from>
    <xdr:ext cx="534377" cy="259045"/>
    <xdr:sp macro="" textlink="">
      <xdr:nvSpPr>
        <xdr:cNvPr id="655" name="テキスト ボックス 654"/>
        <xdr:cNvSpPr txBox="1"/>
      </xdr:nvSpPr>
      <xdr:spPr>
        <a:xfrm>
          <a:off x="14325111" y="133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86213</xdr:rowOff>
    </xdr:from>
    <xdr:to>
      <xdr:col>72</xdr:col>
      <xdr:colOff>38100</xdr:colOff>
      <xdr:row>78</xdr:row>
      <xdr:rowOff>16363</xdr:rowOff>
    </xdr:to>
    <xdr:sp macro="" textlink="">
      <xdr:nvSpPr>
        <xdr:cNvPr id="656" name="楕円 655"/>
        <xdr:cNvSpPr/>
      </xdr:nvSpPr>
      <xdr:spPr>
        <a:xfrm>
          <a:off x="13652500" y="13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7490</xdr:rowOff>
    </xdr:from>
    <xdr:ext cx="534377" cy="259045"/>
    <xdr:sp macro="" textlink="">
      <xdr:nvSpPr>
        <xdr:cNvPr id="657" name="テキスト ボックス 656"/>
        <xdr:cNvSpPr txBox="1"/>
      </xdr:nvSpPr>
      <xdr:spPr>
        <a:xfrm>
          <a:off x="13436111" y="1338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78107</xdr:rowOff>
    </xdr:from>
    <xdr:to>
      <xdr:col>67</xdr:col>
      <xdr:colOff>101600</xdr:colOff>
      <xdr:row>78</xdr:row>
      <xdr:rowOff>8257</xdr:rowOff>
    </xdr:to>
    <xdr:sp macro="" textlink="">
      <xdr:nvSpPr>
        <xdr:cNvPr id="658" name="楕円 657"/>
        <xdr:cNvSpPr/>
      </xdr:nvSpPr>
      <xdr:spPr>
        <a:xfrm>
          <a:off x="12763500" y="132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24784</xdr:rowOff>
    </xdr:from>
    <xdr:ext cx="534377" cy="259045"/>
    <xdr:sp macro="" textlink="">
      <xdr:nvSpPr>
        <xdr:cNvPr id="659" name="テキスト ボックス 658"/>
        <xdr:cNvSpPr txBox="1"/>
      </xdr:nvSpPr>
      <xdr:spPr>
        <a:xfrm>
          <a:off x="12547111" y="1305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9021</xdr:rowOff>
    </xdr:from>
    <xdr:to>
      <xdr:col>85</xdr:col>
      <xdr:colOff>127000</xdr:colOff>
      <xdr:row>98</xdr:row>
      <xdr:rowOff>14165</xdr:rowOff>
    </xdr:to>
    <xdr:cxnSp macro="">
      <xdr:nvCxnSpPr>
        <xdr:cNvPr id="684" name="直線コネクタ 683"/>
        <xdr:cNvCxnSpPr/>
      </xdr:nvCxnSpPr>
      <xdr:spPr>
        <a:xfrm flipV="1">
          <a:off x="15481300" y="16811121"/>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136568</xdr:rowOff>
    </xdr:from>
    <xdr:to>
      <xdr:col>81</xdr:col>
      <xdr:colOff>50800</xdr:colOff>
      <xdr:row>98</xdr:row>
      <xdr:rowOff>14165</xdr:rowOff>
    </xdr:to>
    <xdr:cxnSp macro="">
      <xdr:nvCxnSpPr>
        <xdr:cNvPr id="687" name="直線コネクタ 686"/>
        <xdr:cNvCxnSpPr/>
      </xdr:nvCxnSpPr>
      <xdr:spPr>
        <a:xfrm>
          <a:off x="14592300" y="16767218"/>
          <a:ext cx="889000" cy="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136568</xdr:rowOff>
    </xdr:from>
    <xdr:to>
      <xdr:col>76</xdr:col>
      <xdr:colOff>114300</xdr:colOff>
      <xdr:row>98</xdr:row>
      <xdr:rowOff>17822</xdr:rowOff>
    </xdr:to>
    <xdr:cxnSp macro="">
      <xdr:nvCxnSpPr>
        <xdr:cNvPr id="690" name="直線コネクタ 689"/>
        <xdr:cNvCxnSpPr/>
      </xdr:nvCxnSpPr>
      <xdr:spPr>
        <a:xfrm flipV="1">
          <a:off x="13703300" y="16767218"/>
          <a:ext cx="889000" cy="5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134369</xdr:rowOff>
    </xdr:from>
    <xdr:to>
      <xdr:col>71</xdr:col>
      <xdr:colOff>177800</xdr:colOff>
      <xdr:row>98</xdr:row>
      <xdr:rowOff>17822</xdr:rowOff>
    </xdr:to>
    <xdr:cxnSp macro="">
      <xdr:nvCxnSpPr>
        <xdr:cNvPr id="693" name="直線コネクタ 692"/>
        <xdr:cNvCxnSpPr/>
      </xdr:nvCxnSpPr>
      <xdr:spPr>
        <a:xfrm>
          <a:off x="12814300" y="16765019"/>
          <a:ext cx="889000" cy="5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129671</xdr:rowOff>
    </xdr:from>
    <xdr:to>
      <xdr:col>85</xdr:col>
      <xdr:colOff>177800</xdr:colOff>
      <xdr:row>98</xdr:row>
      <xdr:rowOff>59821</xdr:rowOff>
    </xdr:to>
    <xdr:sp macro="" textlink="">
      <xdr:nvSpPr>
        <xdr:cNvPr id="703" name="楕円 702"/>
        <xdr:cNvSpPr/>
      </xdr:nvSpPr>
      <xdr:spPr>
        <a:xfrm>
          <a:off x="16268700" y="167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44598</xdr:rowOff>
    </xdr:from>
    <xdr:ext cx="469744" cy="259045"/>
    <xdr:sp macro="" textlink="">
      <xdr:nvSpPr>
        <xdr:cNvPr id="704" name="積立金該当値テキスト"/>
        <xdr:cNvSpPr txBox="1"/>
      </xdr:nvSpPr>
      <xdr:spPr>
        <a:xfrm>
          <a:off x="16370300" y="1667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134815</xdr:rowOff>
    </xdr:from>
    <xdr:to>
      <xdr:col>81</xdr:col>
      <xdr:colOff>101600</xdr:colOff>
      <xdr:row>98</xdr:row>
      <xdr:rowOff>64965</xdr:rowOff>
    </xdr:to>
    <xdr:sp macro="" textlink="">
      <xdr:nvSpPr>
        <xdr:cNvPr id="705" name="楕円 704"/>
        <xdr:cNvSpPr/>
      </xdr:nvSpPr>
      <xdr:spPr>
        <a:xfrm>
          <a:off x="15430500" y="167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56092</xdr:rowOff>
    </xdr:from>
    <xdr:ext cx="469744" cy="259045"/>
    <xdr:sp macro="" textlink="">
      <xdr:nvSpPr>
        <xdr:cNvPr id="706" name="テキスト ボックス 705"/>
        <xdr:cNvSpPr txBox="1"/>
      </xdr:nvSpPr>
      <xdr:spPr>
        <a:xfrm>
          <a:off x="15246428" y="1685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85768</xdr:rowOff>
    </xdr:from>
    <xdr:to>
      <xdr:col>76</xdr:col>
      <xdr:colOff>165100</xdr:colOff>
      <xdr:row>98</xdr:row>
      <xdr:rowOff>15918</xdr:rowOff>
    </xdr:to>
    <xdr:sp macro="" textlink="">
      <xdr:nvSpPr>
        <xdr:cNvPr id="707" name="楕円 706"/>
        <xdr:cNvSpPr/>
      </xdr:nvSpPr>
      <xdr:spPr>
        <a:xfrm>
          <a:off x="14541500" y="1671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7045</xdr:rowOff>
    </xdr:from>
    <xdr:ext cx="534377" cy="259045"/>
    <xdr:sp macro="" textlink="">
      <xdr:nvSpPr>
        <xdr:cNvPr id="708" name="テキスト ボックス 707"/>
        <xdr:cNvSpPr txBox="1"/>
      </xdr:nvSpPr>
      <xdr:spPr>
        <a:xfrm>
          <a:off x="14325111" y="1680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138472</xdr:rowOff>
    </xdr:from>
    <xdr:to>
      <xdr:col>72</xdr:col>
      <xdr:colOff>38100</xdr:colOff>
      <xdr:row>98</xdr:row>
      <xdr:rowOff>68622</xdr:rowOff>
    </xdr:to>
    <xdr:sp macro="" textlink="">
      <xdr:nvSpPr>
        <xdr:cNvPr id="709" name="楕円 708"/>
        <xdr:cNvSpPr/>
      </xdr:nvSpPr>
      <xdr:spPr>
        <a:xfrm>
          <a:off x="13652500" y="167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59749</xdr:rowOff>
    </xdr:from>
    <xdr:ext cx="469744" cy="259045"/>
    <xdr:sp macro="" textlink="">
      <xdr:nvSpPr>
        <xdr:cNvPr id="710" name="テキスト ボックス 709"/>
        <xdr:cNvSpPr txBox="1"/>
      </xdr:nvSpPr>
      <xdr:spPr>
        <a:xfrm>
          <a:off x="13468428" y="1686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83569</xdr:rowOff>
    </xdr:from>
    <xdr:to>
      <xdr:col>67</xdr:col>
      <xdr:colOff>101600</xdr:colOff>
      <xdr:row>98</xdr:row>
      <xdr:rowOff>13719</xdr:rowOff>
    </xdr:to>
    <xdr:sp macro="" textlink="">
      <xdr:nvSpPr>
        <xdr:cNvPr id="711" name="楕円 710"/>
        <xdr:cNvSpPr/>
      </xdr:nvSpPr>
      <xdr:spPr>
        <a:xfrm>
          <a:off x="12763500" y="1671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4846</xdr:rowOff>
    </xdr:from>
    <xdr:ext cx="534377" cy="259045"/>
    <xdr:sp macro="" textlink="">
      <xdr:nvSpPr>
        <xdr:cNvPr id="712" name="テキスト ボックス 711"/>
        <xdr:cNvSpPr txBox="1"/>
      </xdr:nvSpPr>
      <xdr:spPr>
        <a:xfrm>
          <a:off x="12547111" y="1680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35687</xdr:rowOff>
    </xdr:from>
    <xdr:to>
      <xdr:col>116</xdr:col>
      <xdr:colOff>63500</xdr:colOff>
      <xdr:row>39</xdr:row>
      <xdr:rowOff>44450</xdr:rowOff>
    </xdr:to>
    <xdr:cxnSp macro="">
      <xdr:nvCxnSpPr>
        <xdr:cNvPr id="741" name="直線コネクタ 740"/>
        <xdr:cNvCxnSpPr/>
      </xdr:nvCxnSpPr>
      <xdr:spPr>
        <a:xfrm flipV="1">
          <a:off x="21323300" y="6722237"/>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44031</xdr:rowOff>
    </xdr:from>
    <xdr:to>
      <xdr:col>111</xdr:col>
      <xdr:colOff>177800</xdr:colOff>
      <xdr:row>39</xdr:row>
      <xdr:rowOff>44450</xdr:rowOff>
    </xdr:to>
    <xdr:cxnSp macro="">
      <xdr:nvCxnSpPr>
        <xdr:cNvPr id="744" name="直線コネクタ 743"/>
        <xdr:cNvCxnSpPr/>
      </xdr:nvCxnSpPr>
      <xdr:spPr>
        <a:xfrm>
          <a:off x="20434300" y="6730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44031</xdr:rowOff>
    </xdr:from>
    <xdr:to>
      <xdr:col>107</xdr:col>
      <xdr:colOff>50800</xdr:colOff>
      <xdr:row>39</xdr:row>
      <xdr:rowOff>44450</xdr:rowOff>
    </xdr:to>
    <xdr:cxnSp macro="">
      <xdr:nvCxnSpPr>
        <xdr:cNvPr id="747" name="直線コネクタ 746"/>
        <xdr:cNvCxnSpPr/>
      </xdr:nvCxnSpPr>
      <xdr:spPr>
        <a:xfrm flipV="1">
          <a:off x="19545300" y="6730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156337</xdr:rowOff>
    </xdr:from>
    <xdr:to>
      <xdr:col>116</xdr:col>
      <xdr:colOff>114300</xdr:colOff>
      <xdr:row>39</xdr:row>
      <xdr:rowOff>86487</xdr:rowOff>
    </xdr:to>
    <xdr:sp macro="" textlink="">
      <xdr:nvSpPr>
        <xdr:cNvPr id="760" name="楕円 759"/>
        <xdr:cNvSpPr/>
      </xdr:nvSpPr>
      <xdr:spPr>
        <a:xfrm>
          <a:off x="221107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71264</xdr:rowOff>
    </xdr:from>
    <xdr:ext cx="378565" cy="259045"/>
    <xdr:sp macro="" textlink="">
      <xdr:nvSpPr>
        <xdr:cNvPr id="761" name="投資及び出資金該当値テキスト"/>
        <xdr:cNvSpPr txBox="1"/>
      </xdr:nvSpPr>
      <xdr:spPr>
        <a:xfrm>
          <a:off x="22212300" y="6586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164681</xdr:rowOff>
    </xdr:from>
    <xdr:to>
      <xdr:col>107</xdr:col>
      <xdr:colOff>101600</xdr:colOff>
      <xdr:row>39</xdr:row>
      <xdr:rowOff>94831</xdr:rowOff>
    </xdr:to>
    <xdr:sp macro="" textlink="">
      <xdr:nvSpPr>
        <xdr:cNvPr id="764" name="楕円 763"/>
        <xdr:cNvSpPr/>
      </xdr:nvSpPr>
      <xdr:spPr>
        <a:xfrm>
          <a:off x="20383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85958</xdr:rowOff>
    </xdr:from>
    <xdr:ext cx="313932" cy="259045"/>
    <xdr:sp macro="" textlink="">
      <xdr:nvSpPr>
        <xdr:cNvPr id="765" name="テキスト ボックス 764"/>
        <xdr:cNvSpPr txBox="1"/>
      </xdr:nvSpPr>
      <xdr:spPr>
        <a:xfrm>
          <a:off x="20277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54455</xdr:rowOff>
    </xdr:from>
    <xdr:to>
      <xdr:col>116</xdr:col>
      <xdr:colOff>63500</xdr:colOff>
      <xdr:row>58</xdr:row>
      <xdr:rowOff>67256</xdr:rowOff>
    </xdr:to>
    <xdr:cxnSp macro="">
      <xdr:nvCxnSpPr>
        <xdr:cNvPr id="796" name="直線コネクタ 795"/>
        <xdr:cNvCxnSpPr/>
      </xdr:nvCxnSpPr>
      <xdr:spPr>
        <a:xfrm flipV="1">
          <a:off x="21323300" y="9998555"/>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67256</xdr:rowOff>
    </xdr:from>
    <xdr:to>
      <xdr:col>111</xdr:col>
      <xdr:colOff>177800</xdr:colOff>
      <xdr:row>58</xdr:row>
      <xdr:rowOff>68217</xdr:rowOff>
    </xdr:to>
    <xdr:cxnSp macro="">
      <xdr:nvCxnSpPr>
        <xdr:cNvPr id="799" name="直線コネクタ 798"/>
        <xdr:cNvCxnSpPr/>
      </xdr:nvCxnSpPr>
      <xdr:spPr>
        <a:xfrm flipV="1">
          <a:off x="20434300" y="10011356"/>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66754</xdr:rowOff>
    </xdr:from>
    <xdr:to>
      <xdr:col>107</xdr:col>
      <xdr:colOff>50800</xdr:colOff>
      <xdr:row>58</xdr:row>
      <xdr:rowOff>68217</xdr:rowOff>
    </xdr:to>
    <xdr:cxnSp macro="">
      <xdr:nvCxnSpPr>
        <xdr:cNvPr id="802" name="直線コネクタ 801"/>
        <xdr:cNvCxnSpPr/>
      </xdr:nvCxnSpPr>
      <xdr:spPr>
        <a:xfrm>
          <a:off x="19545300" y="10010854"/>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66754</xdr:rowOff>
    </xdr:from>
    <xdr:to>
      <xdr:col>102</xdr:col>
      <xdr:colOff>114300</xdr:colOff>
      <xdr:row>58</xdr:row>
      <xdr:rowOff>67942</xdr:rowOff>
    </xdr:to>
    <xdr:cxnSp macro="">
      <xdr:nvCxnSpPr>
        <xdr:cNvPr id="805" name="直線コネクタ 804"/>
        <xdr:cNvCxnSpPr/>
      </xdr:nvCxnSpPr>
      <xdr:spPr>
        <a:xfrm flipV="1">
          <a:off x="18656300" y="10010854"/>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3655</xdr:rowOff>
    </xdr:from>
    <xdr:to>
      <xdr:col>116</xdr:col>
      <xdr:colOff>114300</xdr:colOff>
      <xdr:row>58</xdr:row>
      <xdr:rowOff>105255</xdr:rowOff>
    </xdr:to>
    <xdr:sp macro="" textlink="">
      <xdr:nvSpPr>
        <xdr:cNvPr id="815" name="楕円 814"/>
        <xdr:cNvSpPr/>
      </xdr:nvSpPr>
      <xdr:spPr>
        <a:xfrm>
          <a:off x="22110700" y="99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16456</xdr:rowOff>
    </xdr:from>
    <xdr:to>
      <xdr:col>112</xdr:col>
      <xdr:colOff>38100</xdr:colOff>
      <xdr:row>58</xdr:row>
      <xdr:rowOff>118056</xdr:rowOff>
    </xdr:to>
    <xdr:sp macro="" textlink="">
      <xdr:nvSpPr>
        <xdr:cNvPr id="817" name="楕円 816"/>
        <xdr:cNvSpPr/>
      </xdr:nvSpPr>
      <xdr:spPr>
        <a:xfrm>
          <a:off x="21272500" y="99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109183</xdr:rowOff>
    </xdr:from>
    <xdr:ext cx="469744" cy="259045"/>
    <xdr:sp macro="" textlink="">
      <xdr:nvSpPr>
        <xdr:cNvPr id="818" name="テキスト ボックス 817"/>
        <xdr:cNvSpPr txBox="1"/>
      </xdr:nvSpPr>
      <xdr:spPr>
        <a:xfrm>
          <a:off x="21088428" y="1005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17417</xdr:rowOff>
    </xdr:from>
    <xdr:to>
      <xdr:col>107</xdr:col>
      <xdr:colOff>101600</xdr:colOff>
      <xdr:row>58</xdr:row>
      <xdr:rowOff>119017</xdr:rowOff>
    </xdr:to>
    <xdr:sp macro="" textlink="">
      <xdr:nvSpPr>
        <xdr:cNvPr id="819" name="楕円 818"/>
        <xdr:cNvSpPr/>
      </xdr:nvSpPr>
      <xdr:spPr>
        <a:xfrm>
          <a:off x="203835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110144</xdr:rowOff>
    </xdr:from>
    <xdr:ext cx="469744" cy="259045"/>
    <xdr:sp macro="" textlink="">
      <xdr:nvSpPr>
        <xdr:cNvPr id="820" name="テキスト ボックス 819"/>
        <xdr:cNvSpPr txBox="1"/>
      </xdr:nvSpPr>
      <xdr:spPr>
        <a:xfrm>
          <a:off x="20199428" y="1005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15954</xdr:rowOff>
    </xdr:from>
    <xdr:to>
      <xdr:col>102</xdr:col>
      <xdr:colOff>165100</xdr:colOff>
      <xdr:row>58</xdr:row>
      <xdr:rowOff>117554</xdr:rowOff>
    </xdr:to>
    <xdr:sp macro="" textlink="">
      <xdr:nvSpPr>
        <xdr:cNvPr id="821" name="楕円 820"/>
        <xdr:cNvSpPr/>
      </xdr:nvSpPr>
      <xdr:spPr>
        <a:xfrm>
          <a:off x="19494500" y="99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108681</xdr:rowOff>
    </xdr:from>
    <xdr:ext cx="469744" cy="259045"/>
    <xdr:sp macro="" textlink="">
      <xdr:nvSpPr>
        <xdr:cNvPr id="822" name="テキスト ボックス 821"/>
        <xdr:cNvSpPr txBox="1"/>
      </xdr:nvSpPr>
      <xdr:spPr>
        <a:xfrm>
          <a:off x="19310428" y="1005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17142</xdr:rowOff>
    </xdr:from>
    <xdr:to>
      <xdr:col>98</xdr:col>
      <xdr:colOff>38100</xdr:colOff>
      <xdr:row>58</xdr:row>
      <xdr:rowOff>118742</xdr:rowOff>
    </xdr:to>
    <xdr:sp macro="" textlink="">
      <xdr:nvSpPr>
        <xdr:cNvPr id="823" name="楕円 822"/>
        <xdr:cNvSpPr/>
      </xdr:nvSpPr>
      <xdr:spPr>
        <a:xfrm>
          <a:off x="18605500" y="99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109869</xdr:rowOff>
    </xdr:from>
    <xdr:ext cx="469744" cy="259045"/>
    <xdr:sp macro="" textlink="">
      <xdr:nvSpPr>
        <xdr:cNvPr id="824" name="テキスト ボックス 823"/>
        <xdr:cNvSpPr txBox="1"/>
      </xdr:nvSpPr>
      <xdr:spPr>
        <a:xfrm>
          <a:off x="18421428" y="1005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125706</xdr:rowOff>
    </xdr:from>
    <xdr:to>
      <xdr:col>116</xdr:col>
      <xdr:colOff>63500</xdr:colOff>
      <xdr:row>75</xdr:row>
      <xdr:rowOff>132286</xdr:rowOff>
    </xdr:to>
    <xdr:cxnSp macro="">
      <xdr:nvCxnSpPr>
        <xdr:cNvPr id="856" name="直線コネクタ 855"/>
        <xdr:cNvCxnSpPr/>
      </xdr:nvCxnSpPr>
      <xdr:spPr>
        <a:xfrm flipV="1">
          <a:off x="21323300" y="12984456"/>
          <a:ext cx="8382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125494</xdr:rowOff>
    </xdr:from>
    <xdr:to>
      <xdr:col>111</xdr:col>
      <xdr:colOff>177800</xdr:colOff>
      <xdr:row>75</xdr:row>
      <xdr:rowOff>132286</xdr:rowOff>
    </xdr:to>
    <xdr:cxnSp macro="">
      <xdr:nvCxnSpPr>
        <xdr:cNvPr id="859" name="直線コネクタ 858"/>
        <xdr:cNvCxnSpPr/>
      </xdr:nvCxnSpPr>
      <xdr:spPr>
        <a:xfrm>
          <a:off x="20434300" y="12984244"/>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125494</xdr:rowOff>
    </xdr:from>
    <xdr:to>
      <xdr:col>107</xdr:col>
      <xdr:colOff>50800</xdr:colOff>
      <xdr:row>75</xdr:row>
      <xdr:rowOff>132369</xdr:rowOff>
    </xdr:to>
    <xdr:cxnSp macro="">
      <xdr:nvCxnSpPr>
        <xdr:cNvPr id="862" name="直線コネクタ 861"/>
        <xdr:cNvCxnSpPr/>
      </xdr:nvCxnSpPr>
      <xdr:spPr>
        <a:xfrm flipV="1">
          <a:off x="19545300" y="12984244"/>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132369</xdr:rowOff>
    </xdr:from>
    <xdr:to>
      <xdr:col>102</xdr:col>
      <xdr:colOff>114300</xdr:colOff>
      <xdr:row>76</xdr:row>
      <xdr:rowOff>47329</xdr:rowOff>
    </xdr:to>
    <xdr:cxnSp macro="">
      <xdr:nvCxnSpPr>
        <xdr:cNvPr id="865" name="直線コネクタ 864"/>
        <xdr:cNvCxnSpPr/>
      </xdr:nvCxnSpPr>
      <xdr:spPr>
        <a:xfrm flipV="1">
          <a:off x="18656300" y="12991119"/>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74906</xdr:rowOff>
    </xdr:from>
    <xdr:to>
      <xdr:col>116</xdr:col>
      <xdr:colOff>114300</xdr:colOff>
      <xdr:row>76</xdr:row>
      <xdr:rowOff>5057</xdr:rowOff>
    </xdr:to>
    <xdr:sp macro="" textlink="">
      <xdr:nvSpPr>
        <xdr:cNvPr id="875" name="楕円 874"/>
        <xdr:cNvSpPr/>
      </xdr:nvSpPr>
      <xdr:spPr>
        <a:xfrm>
          <a:off x="22110700" y="12933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53333</xdr:rowOff>
    </xdr:from>
    <xdr:ext cx="534377" cy="259045"/>
    <xdr:sp macro="" textlink="">
      <xdr:nvSpPr>
        <xdr:cNvPr id="876" name="繰出金該当値テキスト"/>
        <xdr:cNvSpPr txBox="1"/>
      </xdr:nvSpPr>
      <xdr:spPr>
        <a:xfrm>
          <a:off x="22212300" y="129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81486</xdr:rowOff>
    </xdr:from>
    <xdr:to>
      <xdr:col>112</xdr:col>
      <xdr:colOff>38100</xdr:colOff>
      <xdr:row>76</xdr:row>
      <xdr:rowOff>11636</xdr:rowOff>
    </xdr:to>
    <xdr:sp macro="" textlink="">
      <xdr:nvSpPr>
        <xdr:cNvPr id="877" name="楕円 876"/>
        <xdr:cNvSpPr/>
      </xdr:nvSpPr>
      <xdr:spPr>
        <a:xfrm>
          <a:off x="21272500" y="129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2763</xdr:rowOff>
    </xdr:from>
    <xdr:ext cx="534377" cy="259045"/>
    <xdr:sp macro="" textlink="">
      <xdr:nvSpPr>
        <xdr:cNvPr id="878" name="テキスト ボックス 877"/>
        <xdr:cNvSpPr txBox="1"/>
      </xdr:nvSpPr>
      <xdr:spPr>
        <a:xfrm>
          <a:off x="21056111" y="130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74694</xdr:rowOff>
    </xdr:from>
    <xdr:to>
      <xdr:col>107</xdr:col>
      <xdr:colOff>101600</xdr:colOff>
      <xdr:row>76</xdr:row>
      <xdr:rowOff>4843</xdr:rowOff>
    </xdr:to>
    <xdr:sp macro="" textlink="">
      <xdr:nvSpPr>
        <xdr:cNvPr id="879" name="楕円 878"/>
        <xdr:cNvSpPr/>
      </xdr:nvSpPr>
      <xdr:spPr>
        <a:xfrm>
          <a:off x="20383500" y="129334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167422</xdr:rowOff>
    </xdr:from>
    <xdr:ext cx="534377" cy="259045"/>
    <xdr:sp macro="" textlink="">
      <xdr:nvSpPr>
        <xdr:cNvPr id="880" name="テキスト ボックス 879"/>
        <xdr:cNvSpPr txBox="1"/>
      </xdr:nvSpPr>
      <xdr:spPr>
        <a:xfrm>
          <a:off x="20167111" y="130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81569</xdr:rowOff>
    </xdr:from>
    <xdr:to>
      <xdr:col>102</xdr:col>
      <xdr:colOff>165100</xdr:colOff>
      <xdr:row>76</xdr:row>
      <xdr:rowOff>11719</xdr:rowOff>
    </xdr:to>
    <xdr:sp macro="" textlink="">
      <xdr:nvSpPr>
        <xdr:cNvPr id="881" name="楕円 880"/>
        <xdr:cNvSpPr/>
      </xdr:nvSpPr>
      <xdr:spPr>
        <a:xfrm>
          <a:off x="19494500" y="12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2846</xdr:rowOff>
    </xdr:from>
    <xdr:ext cx="534377" cy="259045"/>
    <xdr:sp macro="" textlink="">
      <xdr:nvSpPr>
        <xdr:cNvPr id="882" name="テキスト ボックス 881"/>
        <xdr:cNvSpPr txBox="1"/>
      </xdr:nvSpPr>
      <xdr:spPr>
        <a:xfrm>
          <a:off x="19278111" y="1303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167979</xdr:rowOff>
    </xdr:from>
    <xdr:to>
      <xdr:col>98</xdr:col>
      <xdr:colOff>38100</xdr:colOff>
      <xdr:row>76</xdr:row>
      <xdr:rowOff>98129</xdr:rowOff>
    </xdr:to>
    <xdr:sp macro="" textlink="">
      <xdr:nvSpPr>
        <xdr:cNvPr id="883" name="楕円 882"/>
        <xdr:cNvSpPr/>
      </xdr:nvSpPr>
      <xdr:spPr>
        <a:xfrm>
          <a:off x="18605500" y="1302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89256</xdr:rowOff>
    </xdr:from>
    <xdr:ext cx="534377" cy="259045"/>
    <xdr:sp macro="" textlink="">
      <xdr:nvSpPr>
        <xdr:cNvPr id="884" name="テキスト ボックス 883"/>
        <xdr:cNvSpPr txBox="1"/>
      </xdr:nvSpPr>
      <xdr:spPr>
        <a:xfrm>
          <a:off x="18389111" y="131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742,315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203,549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円増となっている。人件費は職員数削減を行っているものの人口も減少しているため、前年度比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円増となっている。　物件費、補助費等、普通建設事業費、災害復旧事業費は平成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月豪雨災害による災害復旧支援、災害廃棄物処理事業、災害救助経費や学校施設耐震化・改築事業費の増により前年度と比較して大幅な増となっている。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費目において、住民一人当たりのコストは、類似団体平均を下回っている状況ではあるが、扶助費については高齢化等による医療や介護、子育て環境の充実のため支出の増加が見込まれる。また、学校施設耐震化や改築事業を継続的に行っていることや、各施設の老朽化が進んでいることに加え、市民文化会館建設などの大型事業、災害復旧・復興事業に取り組むにあたり、多額の市債発行が必要となることから、今後普通建設事業費や公債費について類似団体平均を上回ることが予想される。そのため、事業の選択による財政負担の軽減と平準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43,400
43,249
432.22
34,683,337
32,216,482
1,988,087
14,640,207
27,387,765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81597</xdr:rowOff>
    </xdr:from>
    <xdr:to>
      <xdr:col>24</xdr:col>
      <xdr:colOff>63500</xdr:colOff>
      <xdr:row>36</xdr:row>
      <xdr:rowOff>89789</xdr:rowOff>
    </xdr:to>
    <xdr:cxnSp macro="">
      <xdr:nvCxnSpPr>
        <xdr:cNvPr id="61" name="直線コネクタ 60"/>
        <xdr:cNvCxnSpPr/>
      </xdr:nvCxnSpPr>
      <xdr:spPr>
        <a:xfrm>
          <a:off x="3797300" y="6253797"/>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54547</xdr:rowOff>
    </xdr:from>
    <xdr:to>
      <xdr:col>19</xdr:col>
      <xdr:colOff>177800</xdr:colOff>
      <xdr:row>36</xdr:row>
      <xdr:rowOff>81597</xdr:rowOff>
    </xdr:to>
    <xdr:cxnSp macro="">
      <xdr:nvCxnSpPr>
        <xdr:cNvPr id="64" name="直線コネクタ 63"/>
        <xdr:cNvCxnSpPr/>
      </xdr:nvCxnSpPr>
      <xdr:spPr>
        <a:xfrm>
          <a:off x="2908300" y="6226747"/>
          <a:ext cx="889000" cy="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11874</xdr:rowOff>
    </xdr:from>
    <xdr:to>
      <xdr:col>15</xdr:col>
      <xdr:colOff>50800</xdr:colOff>
      <xdr:row>36</xdr:row>
      <xdr:rowOff>54547</xdr:rowOff>
    </xdr:to>
    <xdr:cxnSp macro="">
      <xdr:nvCxnSpPr>
        <xdr:cNvPr id="67" name="直線コネクタ 66"/>
        <xdr:cNvCxnSpPr/>
      </xdr:nvCxnSpPr>
      <xdr:spPr>
        <a:xfrm>
          <a:off x="2019300" y="6184074"/>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11874</xdr:rowOff>
    </xdr:from>
    <xdr:to>
      <xdr:col>10</xdr:col>
      <xdr:colOff>114300</xdr:colOff>
      <xdr:row>36</xdr:row>
      <xdr:rowOff>46165</xdr:rowOff>
    </xdr:to>
    <xdr:cxnSp macro="">
      <xdr:nvCxnSpPr>
        <xdr:cNvPr id="70" name="直線コネクタ 69"/>
        <xdr:cNvCxnSpPr/>
      </xdr:nvCxnSpPr>
      <xdr:spPr>
        <a:xfrm flipV="1">
          <a:off x="1130300" y="61840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38989</xdr:rowOff>
    </xdr:from>
    <xdr:to>
      <xdr:col>24</xdr:col>
      <xdr:colOff>114300</xdr:colOff>
      <xdr:row>36</xdr:row>
      <xdr:rowOff>140589</xdr:rowOff>
    </xdr:to>
    <xdr:sp macro="" textlink="">
      <xdr:nvSpPr>
        <xdr:cNvPr id="80" name="楕円 79"/>
        <xdr:cNvSpPr/>
      </xdr:nvSpPr>
      <xdr:spPr>
        <a:xfrm>
          <a:off x="45847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17416</xdr:rowOff>
    </xdr:from>
    <xdr:ext cx="469744" cy="259045"/>
    <xdr:sp macro="" textlink="">
      <xdr:nvSpPr>
        <xdr:cNvPr id="81" name="議会費該当値テキスト"/>
        <xdr:cNvSpPr txBox="1"/>
      </xdr:nvSpPr>
      <xdr:spPr>
        <a:xfrm>
          <a:off x="4686300" y="61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30797</xdr:rowOff>
    </xdr:from>
    <xdr:to>
      <xdr:col>20</xdr:col>
      <xdr:colOff>38100</xdr:colOff>
      <xdr:row>36</xdr:row>
      <xdr:rowOff>132397</xdr:rowOff>
    </xdr:to>
    <xdr:sp macro="" textlink="">
      <xdr:nvSpPr>
        <xdr:cNvPr id="82" name="楕円 81"/>
        <xdr:cNvSpPr/>
      </xdr:nvSpPr>
      <xdr:spPr>
        <a:xfrm>
          <a:off x="3746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123524</xdr:rowOff>
    </xdr:from>
    <xdr:ext cx="469744" cy="259045"/>
    <xdr:sp macro="" textlink="">
      <xdr:nvSpPr>
        <xdr:cNvPr id="83" name="テキスト ボックス 82"/>
        <xdr:cNvSpPr txBox="1"/>
      </xdr:nvSpPr>
      <xdr:spPr>
        <a:xfrm>
          <a:off x="3562428" y="62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3747</xdr:rowOff>
    </xdr:from>
    <xdr:to>
      <xdr:col>15</xdr:col>
      <xdr:colOff>101600</xdr:colOff>
      <xdr:row>36</xdr:row>
      <xdr:rowOff>105347</xdr:rowOff>
    </xdr:to>
    <xdr:sp macro="" textlink="">
      <xdr:nvSpPr>
        <xdr:cNvPr id="84" name="楕円 83"/>
        <xdr:cNvSpPr/>
      </xdr:nvSpPr>
      <xdr:spPr>
        <a:xfrm>
          <a:off x="28575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96474</xdr:rowOff>
    </xdr:from>
    <xdr:ext cx="469744" cy="259045"/>
    <xdr:sp macro="" textlink="">
      <xdr:nvSpPr>
        <xdr:cNvPr id="85" name="テキスト ボックス 84"/>
        <xdr:cNvSpPr txBox="1"/>
      </xdr:nvSpPr>
      <xdr:spPr>
        <a:xfrm>
          <a:off x="2673428" y="62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132524</xdr:rowOff>
    </xdr:from>
    <xdr:to>
      <xdr:col>10</xdr:col>
      <xdr:colOff>165100</xdr:colOff>
      <xdr:row>36</xdr:row>
      <xdr:rowOff>62674</xdr:rowOff>
    </xdr:to>
    <xdr:sp macro="" textlink="">
      <xdr:nvSpPr>
        <xdr:cNvPr id="86" name="楕円 85"/>
        <xdr:cNvSpPr/>
      </xdr:nvSpPr>
      <xdr:spPr>
        <a:xfrm>
          <a:off x="19685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53801</xdr:rowOff>
    </xdr:from>
    <xdr:ext cx="469744" cy="259045"/>
    <xdr:sp macro="" textlink="">
      <xdr:nvSpPr>
        <xdr:cNvPr id="87" name="テキスト ボックス 86"/>
        <xdr:cNvSpPr txBox="1"/>
      </xdr:nvSpPr>
      <xdr:spPr>
        <a:xfrm>
          <a:off x="1784428" y="622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166815</xdr:rowOff>
    </xdr:from>
    <xdr:to>
      <xdr:col>6</xdr:col>
      <xdr:colOff>38100</xdr:colOff>
      <xdr:row>36</xdr:row>
      <xdr:rowOff>96965</xdr:rowOff>
    </xdr:to>
    <xdr:sp macro="" textlink="">
      <xdr:nvSpPr>
        <xdr:cNvPr id="88" name="楕円 87"/>
        <xdr:cNvSpPr/>
      </xdr:nvSpPr>
      <xdr:spPr>
        <a:xfrm>
          <a:off x="1079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88092</xdr:rowOff>
    </xdr:from>
    <xdr:ext cx="469744" cy="259045"/>
    <xdr:sp macro="" textlink="">
      <xdr:nvSpPr>
        <xdr:cNvPr id="89" name="テキスト ボックス 88"/>
        <xdr:cNvSpPr txBox="1"/>
      </xdr:nvSpPr>
      <xdr:spPr>
        <a:xfrm>
          <a:off x="895428" y="626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144081</xdr:rowOff>
    </xdr:from>
    <xdr:to>
      <xdr:col>24</xdr:col>
      <xdr:colOff>63500</xdr:colOff>
      <xdr:row>57</xdr:row>
      <xdr:rowOff>156170</xdr:rowOff>
    </xdr:to>
    <xdr:cxnSp macro="">
      <xdr:nvCxnSpPr>
        <xdr:cNvPr id="118" name="直線コネクタ 117"/>
        <xdr:cNvCxnSpPr/>
      </xdr:nvCxnSpPr>
      <xdr:spPr>
        <a:xfrm flipV="1">
          <a:off x="3797300" y="9916731"/>
          <a:ext cx="8382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149199</xdr:rowOff>
    </xdr:from>
    <xdr:to>
      <xdr:col>19</xdr:col>
      <xdr:colOff>177800</xdr:colOff>
      <xdr:row>57</xdr:row>
      <xdr:rowOff>156170</xdr:rowOff>
    </xdr:to>
    <xdr:cxnSp macro="">
      <xdr:nvCxnSpPr>
        <xdr:cNvPr id="121" name="直線コネクタ 120"/>
        <xdr:cNvCxnSpPr/>
      </xdr:nvCxnSpPr>
      <xdr:spPr>
        <a:xfrm>
          <a:off x="2908300" y="9921849"/>
          <a:ext cx="8890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149199</xdr:rowOff>
    </xdr:from>
    <xdr:to>
      <xdr:col>15</xdr:col>
      <xdr:colOff>50800</xdr:colOff>
      <xdr:row>57</xdr:row>
      <xdr:rowOff>160198</xdr:rowOff>
    </xdr:to>
    <xdr:cxnSp macro="">
      <xdr:nvCxnSpPr>
        <xdr:cNvPr id="124" name="直線コネクタ 123"/>
        <xdr:cNvCxnSpPr/>
      </xdr:nvCxnSpPr>
      <xdr:spPr>
        <a:xfrm flipV="1">
          <a:off x="2019300" y="9921849"/>
          <a:ext cx="889000" cy="1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76027</xdr:rowOff>
    </xdr:from>
    <xdr:to>
      <xdr:col>10</xdr:col>
      <xdr:colOff>114300</xdr:colOff>
      <xdr:row>57</xdr:row>
      <xdr:rowOff>160198</xdr:rowOff>
    </xdr:to>
    <xdr:cxnSp macro="">
      <xdr:nvCxnSpPr>
        <xdr:cNvPr id="127" name="直線コネクタ 126"/>
        <xdr:cNvCxnSpPr/>
      </xdr:nvCxnSpPr>
      <xdr:spPr>
        <a:xfrm>
          <a:off x="1130300" y="9848677"/>
          <a:ext cx="889000" cy="8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93281</xdr:rowOff>
    </xdr:from>
    <xdr:to>
      <xdr:col>24</xdr:col>
      <xdr:colOff>114300</xdr:colOff>
      <xdr:row>58</xdr:row>
      <xdr:rowOff>23431</xdr:rowOff>
    </xdr:to>
    <xdr:sp macro="" textlink="">
      <xdr:nvSpPr>
        <xdr:cNvPr id="137" name="楕円 136"/>
        <xdr:cNvSpPr/>
      </xdr:nvSpPr>
      <xdr:spPr>
        <a:xfrm>
          <a:off x="4584700" y="98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71708</xdr:rowOff>
    </xdr:from>
    <xdr:ext cx="534377" cy="259045"/>
    <xdr:sp macro="" textlink="">
      <xdr:nvSpPr>
        <xdr:cNvPr id="138" name="総務費該当値テキスト"/>
        <xdr:cNvSpPr txBox="1"/>
      </xdr:nvSpPr>
      <xdr:spPr>
        <a:xfrm>
          <a:off x="4686300" y="984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105370</xdr:rowOff>
    </xdr:from>
    <xdr:to>
      <xdr:col>20</xdr:col>
      <xdr:colOff>38100</xdr:colOff>
      <xdr:row>58</xdr:row>
      <xdr:rowOff>35520</xdr:rowOff>
    </xdr:to>
    <xdr:sp macro="" textlink="">
      <xdr:nvSpPr>
        <xdr:cNvPr id="139" name="楕円 138"/>
        <xdr:cNvSpPr/>
      </xdr:nvSpPr>
      <xdr:spPr>
        <a:xfrm>
          <a:off x="3746500" y="98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26647</xdr:rowOff>
    </xdr:from>
    <xdr:ext cx="534377" cy="259045"/>
    <xdr:sp macro="" textlink="">
      <xdr:nvSpPr>
        <xdr:cNvPr id="140" name="テキスト ボックス 139"/>
        <xdr:cNvSpPr txBox="1"/>
      </xdr:nvSpPr>
      <xdr:spPr>
        <a:xfrm>
          <a:off x="3530111" y="99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98399</xdr:rowOff>
    </xdr:from>
    <xdr:to>
      <xdr:col>15</xdr:col>
      <xdr:colOff>101600</xdr:colOff>
      <xdr:row>58</xdr:row>
      <xdr:rowOff>28549</xdr:rowOff>
    </xdr:to>
    <xdr:sp macro="" textlink="">
      <xdr:nvSpPr>
        <xdr:cNvPr id="141" name="楕円 140"/>
        <xdr:cNvSpPr/>
      </xdr:nvSpPr>
      <xdr:spPr>
        <a:xfrm>
          <a:off x="2857500" y="98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19676</xdr:rowOff>
    </xdr:from>
    <xdr:ext cx="534377" cy="259045"/>
    <xdr:sp macro="" textlink="">
      <xdr:nvSpPr>
        <xdr:cNvPr id="142" name="テキスト ボックス 141"/>
        <xdr:cNvSpPr txBox="1"/>
      </xdr:nvSpPr>
      <xdr:spPr>
        <a:xfrm>
          <a:off x="2641111" y="996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109398</xdr:rowOff>
    </xdr:from>
    <xdr:to>
      <xdr:col>10</xdr:col>
      <xdr:colOff>165100</xdr:colOff>
      <xdr:row>58</xdr:row>
      <xdr:rowOff>39548</xdr:rowOff>
    </xdr:to>
    <xdr:sp macro="" textlink="">
      <xdr:nvSpPr>
        <xdr:cNvPr id="143" name="楕円 142"/>
        <xdr:cNvSpPr/>
      </xdr:nvSpPr>
      <xdr:spPr>
        <a:xfrm>
          <a:off x="1968500" y="98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30675</xdr:rowOff>
    </xdr:from>
    <xdr:ext cx="534377" cy="259045"/>
    <xdr:sp macro="" textlink="">
      <xdr:nvSpPr>
        <xdr:cNvPr id="144" name="テキスト ボックス 143"/>
        <xdr:cNvSpPr txBox="1"/>
      </xdr:nvSpPr>
      <xdr:spPr>
        <a:xfrm>
          <a:off x="1752111" y="99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25227</xdr:rowOff>
    </xdr:from>
    <xdr:to>
      <xdr:col>6</xdr:col>
      <xdr:colOff>38100</xdr:colOff>
      <xdr:row>57</xdr:row>
      <xdr:rowOff>126827</xdr:rowOff>
    </xdr:to>
    <xdr:sp macro="" textlink="">
      <xdr:nvSpPr>
        <xdr:cNvPr id="145" name="楕円 144"/>
        <xdr:cNvSpPr/>
      </xdr:nvSpPr>
      <xdr:spPr>
        <a:xfrm>
          <a:off x="1079500" y="97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117954</xdr:rowOff>
    </xdr:from>
    <xdr:ext cx="534377" cy="259045"/>
    <xdr:sp macro="" textlink="">
      <xdr:nvSpPr>
        <xdr:cNvPr id="146" name="テキスト ボックス 145"/>
        <xdr:cNvSpPr txBox="1"/>
      </xdr:nvSpPr>
      <xdr:spPr>
        <a:xfrm>
          <a:off x="863111" y="989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73901</xdr:rowOff>
    </xdr:from>
    <xdr:to>
      <xdr:col>24</xdr:col>
      <xdr:colOff>63500</xdr:colOff>
      <xdr:row>75</xdr:row>
      <xdr:rowOff>133718</xdr:rowOff>
    </xdr:to>
    <xdr:cxnSp macro="">
      <xdr:nvCxnSpPr>
        <xdr:cNvPr id="176" name="直線コネクタ 175"/>
        <xdr:cNvCxnSpPr/>
      </xdr:nvCxnSpPr>
      <xdr:spPr>
        <a:xfrm flipV="1">
          <a:off x="3797300" y="12589751"/>
          <a:ext cx="838200" cy="40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119606</xdr:rowOff>
    </xdr:from>
    <xdr:to>
      <xdr:col>19</xdr:col>
      <xdr:colOff>177800</xdr:colOff>
      <xdr:row>75</xdr:row>
      <xdr:rowOff>133718</xdr:rowOff>
    </xdr:to>
    <xdr:cxnSp macro="">
      <xdr:nvCxnSpPr>
        <xdr:cNvPr id="179" name="直線コネクタ 178"/>
        <xdr:cNvCxnSpPr/>
      </xdr:nvCxnSpPr>
      <xdr:spPr>
        <a:xfrm>
          <a:off x="2908300" y="12978356"/>
          <a:ext cx="8890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119606</xdr:rowOff>
    </xdr:from>
    <xdr:to>
      <xdr:col>15</xdr:col>
      <xdr:colOff>50800</xdr:colOff>
      <xdr:row>75</xdr:row>
      <xdr:rowOff>127028</xdr:rowOff>
    </xdr:to>
    <xdr:cxnSp macro="">
      <xdr:nvCxnSpPr>
        <xdr:cNvPr id="182" name="直線コネクタ 181"/>
        <xdr:cNvCxnSpPr/>
      </xdr:nvCxnSpPr>
      <xdr:spPr>
        <a:xfrm flipV="1">
          <a:off x="2019300" y="12978356"/>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127028</xdr:rowOff>
    </xdr:from>
    <xdr:to>
      <xdr:col>10</xdr:col>
      <xdr:colOff>114300</xdr:colOff>
      <xdr:row>76</xdr:row>
      <xdr:rowOff>74954</xdr:rowOff>
    </xdr:to>
    <xdr:cxnSp macro="">
      <xdr:nvCxnSpPr>
        <xdr:cNvPr id="185" name="直線コネクタ 184"/>
        <xdr:cNvCxnSpPr/>
      </xdr:nvCxnSpPr>
      <xdr:spPr>
        <a:xfrm flipV="1">
          <a:off x="1130300" y="12985778"/>
          <a:ext cx="889000" cy="1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23101</xdr:rowOff>
    </xdr:from>
    <xdr:to>
      <xdr:col>24</xdr:col>
      <xdr:colOff>114300</xdr:colOff>
      <xdr:row>73</xdr:row>
      <xdr:rowOff>124701</xdr:rowOff>
    </xdr:to>
    <xdr:sp macro="" textlink="">
      <xdr:nvSpPr>
        <xdr:cNvPr id="195" name="楕円 194"/>
        <xdr:cNvSpPr/>
      </xdr:nvSpPr>
      <xdr:spPr>
        <a:xfrm>
          <a:off x="4584700" y="125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45978</xdr:rowOff>
    </xdr:from>
    <xdr:ext cx="599010" cy="259045"/>
    <xdr:sp macro="" textlink="">
      <xdr:nvSpPr>
        <xdr:cNvPr id="196" name="民生費該当値テキスト"/>
        <xdr:cNvSpPr txBox="1"/>
      </xdr:nvSpPr>
      <xdr:spPr>
        <a:xfrm>
          <a:off x="4686300" y="123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82918</xdr:rowOff>
    </xdr:from>
    <xdr:to>
      <xdr:col>20</xdr:col>
      <xdr:colOff>38100</xdr:colOff>
      <xdr:row>76</xdr:row>
      <xdr:rowOff>13069</xdr:rowOff>
    </xdr:to>
    <xdr:sp macro="" textlink="">
      <xdr:nvSpPr>
        <xdr:cNvPr id="197" name="楕円 196"/>
        <xdr:cNvSpPr/>
      </xdr:nvSpPr>
      <xdr:spPr>
        <a:xfrm>
          <a:off x="3746500" y="12941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4196</xdr:rowOff>
    </xdr:from>
    <xdr:ext cx="599010" cy="259045"/>
    <xdr:sp macro="" textlink="">
      <xdr:nvSpPr>
        <xdr:cNvPr id="198" name="テキスト ボックス 197"/>
        <xdr:cNvSpPr txBox="1"/>
      </xdr:nvSpPr>
      <xdr:spPr>
        <a:xfrm>
          <a:off x="3497795" y="1303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68806</xdr:rowOff>
    </xdr:from>
    <xdr:to>
      <xdr:col>15</xdr:col>
      <xdr:colOff>101600</xdr:colOff>
      <xdr:row>75</xdr:row>
      <xdr:rowOff>170405</xdr:rowOff>
    </xdr:to>
    <xdr:sp macro="" textlink="">
      <xdr:nvSpPr>
        <xdr:cNvPr id="199" name="楕円 198"/>
        <xdr:cNvSpPr/>
      </xdr:nvSpPr>
      <xdr:spPr>
        <a:xfrm>
          <a:off x="2857500" y="129275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15483</xdr:rowOff>
    </xdr:from>
    <xdr:ext cx="599010" cy="259045"/>
    <xdr:sp macro="" textlink="">
      <xdr:nvSpPr>
        <xdr:cNvPr id="200" name="テキスト ボックス 199"/>
        <xdr:cNvSpPr txBox="1"/>
      </xdr:nvSpPr>
      <xdr:spPr>
        <a:xfrm>
          <a:off x="2608795" y="1270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76228</xdr:rowOff>
    </xdr:from>
    <xdr:to>
      <xdr:col>10</xdr:col>
      <xdr:colOff>165100</xdr:colOff>
      <xdr:row>76</xdr:row>
      <xdr:rowOff>6378</xdr:rowOff>
    </xdr:to>
    <xdr:sp macro="" textlink="">
      <xdr:nvSpPr>
        <xdr:cNvPr id="201" name="楕円 200"/>
        <xdr:cNvSpPr/>
      </xdr:nvSpPr>
      <xdr:spPr>
        <a:xfrm>
          <a:off x="1968500" y="1293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22905</xdr:rowOff>
    </xdr:from>
    <xdr:ext cx="599010" cy="259045"/>
    <xdr:sp macro="" textlink="">
      <xdr:nvSpPr>
        <xdr:cNvPr id="202" name="テキスト ボックス 201"/>
        <xdr:cNvSpPr txBox="1"/>
      </xdr:nvSpPr>
      <xdr:spPr>
        <a:xfrm>
          <a:off x="1719795" y="1271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24154</xdr:rowOff>
    </xdr:from>
    <xdr:to>
      <xdr:col>6</xdr:col>
      <xdr:colOff>38100</xdr:colOff>
      <xdr:row>76</xdr:row>
      <xdr:rowOff>125754</xdr:rowOff>
    </xdr:to>
    <xdr:sp macro="" textlink="">
      <xdr:nvSpPr>
        <xdr:cNvPr id="203" name="楕円 202"/>
        <xdr:cNvSpPr/>
      </xdr:nvSpPr>
      <xdr:spPr>
        <a:xfrm>
          <a:off x="1079500" y="130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142280</xdr:rowOff>
    </xdr:from>
    <xdr:ext cx="599010" cy="259045"/>
    <xdr:sp macro="" textlink="">
      <xdr:nvSpPr>
        <xdr:cNvPr id="204" name="テキスト ボックス 203"/>
        <xdr:cNvSpPr txBox="1"/>
      </xdr:nvSpPr>
      <xdr:spPr>
        <a:xfrm>
          <a:off x="830795" y="1282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2149</xdr:rowOff>
    </xdr:from>
    <xdr:to>
      <xdr:col>24</xdr:col>
      <xdr:colOff>63500</xdr:colOff>
      <xdr:row>96</xdr:row>
      <xdr:rowOff>82028</xdr:rowOff>
    </xdr:to>
    <xdr:cxnSp macro="">
      <xdr:nvCxnSpPr>
        <xdr:cNvPr id="235" name="直線コネクタ 234"/>
        <xdr:cNvCxnSpPr/>
      </xdr:nvCxnSpPr>
      <xdr:spPr>
        <a:xfrm flipV="1">
          <a:off x="3797300" y="15604099"/>
          <a:ext cx="838200" cy="93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82028</xdr:rowOff>
    </xdr:from>
    <xdr:to>
      <xdr:col>19</xdr:col>
      <xdr:colOff>177800</xdr:colOff>
      <xdr:row>96</xdr:row>
      <xdr:rowOff>117069</xdr:rowOff>
    </xdr:to>
    <xdr:cxnSp macro="">
      <xdr:nvCxnSpPr>
        <xdr:cNvPr id="238" name="直線コネクタ 237"/>
        <xdr:cNvCxnSpPr/>
      </xdr:nvCxnSpPr>
      <xdr:spPr>
        <a:xfrm flipV="1">
          <a:off x="2908300" y="16541228"/>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117069</xdr:rowOff>
    </xdr:from>
    <xdr:to>
      <xdr:col>15</xdr:col>
      <xdr:colOff>50800</xdr:colOff>
      <xdr:row>96</xdr:row>
      <xdr:rowOff>144935</xdr:rowOff>
    </xdr:to>
    <xdr:cxnSp macro="">
      <xdr:nvCxnSpPr>
        <xdr:cNvPr id="241" name="直線コネクタ 240"/>
        <xdr:cNvCxnSpPr/>
      </xdr:nvCxnSpPr>
      <xdr:spPr>
        <a:xfrm flipV="1">
          <a:off x="2019300" y="16576269"/>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144935</xdr:rowOff>
    </xdr:from>
    <xdr:to>
      <xdr:col>10</xdr:col>
      <xdr:colOff>114300</xdr:colOff>
      <xdr:row>96</xdr:row>
      <xdr:rowOff>148909</xdr:rowOff>
    </xdr:to>
    <xdr:cxnSp macro="">
      <xdr:nvCxnSpPr>
        <xdr:cNvPr id="244" name="直線コネクタ 243"/>
        <xdr:cNvCxnSpPr/>
      </xdr:nvCxnSpPr>
      <xdr:spPr>
        <a:xfrm flipV="1">
          <a:off x="1130300" y="16604135"/>
          <a:ext cx="8890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122799</xdr:rowOff>
    </xdr:from>
    <xdr:to>
      <xdr:col>24</xdr:col>
      <xdr:colOff>114300</xdr:colOff>
      <xdr:row>91</xdr:row>
      <xdr:rowOff>52949</xdr:rowOff>
    </xdr:to>
    <xdr:sp macro="" textlink="">
      <xdr:nvSpPr>
        <xdr:cNvPr id="254" name="楕円 253"/>
        <xdr:cNvSpPr/>
      </xdr:nvSpPr>
      <xdr:spPr>
        <a:xfrm>
          <a:off x="4584700" y="1555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37726</xdr:rowOff>
    </xdr:from>
    <xdr:ext cx="599010" cy="259045"/>
    <xdr:sp macro="" textlink="">
      <xdr:nvSpPr>
        <xdr:cNvPr id="255" name="衛生費該当値テキスト"/>
        <xdr:cNvSpPr txBox="1"/>
      </xdr:nvSpPr>
      <xdr:spPr>
        <a:xfrm>
          <a:off x="4686300" y="1546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31228</xdr:rowOff>
    </xdr:from>
    <xdr:to>
      <xdr:col>20</xdr:col>
      <xdr:colOff>38100</xdr:colOff>
      <xdr:row>96</xdr:row>
      <xdr:rowOff>132828</xdr:rowOff>
    </xdr:to>
    <xdr:sp macro="" textlink="">
      <xdr:nvSpPr>
        <xdr:cNvPr id="256" name="楕円 255"/>
        <xdr:cNvSpPr/>
      </xdr:nvSpPr>
      <xdr:spPr>
        <a:xfrm>
          <a:off x="3746500" y="1649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123955</xdr:rowOff>
    </xdr:from>
    <xdr:ext cx="534377" cy="259045"/>
    <xdr:sp macro="" textlink="">
      <xdr:nvSpPr>
        <xdr:cNvPr id="257" name="テキスト ボックス 256"/>
        <xdr:cNvSpPr txBox="1"/>
      </xdr:nvSpPr>
      <xdr:spPr>
        <a:xfrm>
          <a:off x="3530111" y="1658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66269</xdr:rowOff>
    </xdr:from>
    <xdr:to>
      <xdr:col>15</xdr:col>
      <xdr:colOff>101600</xdr:colOff>
      <xdr:row>96</xdr:row>
      <xdr:rowOff>167869</xdr:rowOff>
    </xdr:to>
    <xdr:sp macro="" textlink="">
      <xdr:nvSpPr>
        <xdr:cNvPr id="258" name="楕円 257"/>
        <xdr:cNvSpPr/>
      </xdr:nvSpPr>
      <xdr:spPr>
        <a:xfrm>
          <a:off x="2857500" y="165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158996</xdr:rowOff>
    </xdr:from>
    <xdr:ext cx="534377" cy="259045"/>
    <xdr:sp macro="" textlink="">
      <xdr:nvSpPr>
        <xdr:cNvPr id="259" name="テキスト ボックス 258"/>
        <xdr:cNvSpPr txBox="1"/>
      </xdr:nvSpPr>
      <xdr:spPr>
        <a:xfrm>
          <a:off x="2641111" y="166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94135</xdr:rowOff>
    </xdr:from>
    <xdr:to>
      <xdr:col>10</xdr:col>
      <xdr:colOff>165100</xdr:colOff>
      <xdr:row>97</xdr:row>
      <xdr:rowOff>24285</xdr:rowOff>
    </xdr:to>
    <xdr:sp macro="" textlink="">
      <xdr:nvSpPr>
        <xdr:cNvPr id="260" name="楕円 259"/>
        <xdr:cNvSpPr/>
      </xdr:nvSpPr>
      <xdr:spPr>
        <a:xfrm>
          <a:off x="1968500" y="1655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15412</xdr:rowOff>
    </xdr:from>
    <xdr:ext cx="534377" cy="259045"/>
    <xdr:sp macro="" textlink="">
      <xdr:nvSpPr>
        <xdr:cNvPr id="261" name="テキスト ボックス 260"/>
        <xdr:cNvSpPr txBox="1"/>
      </xdr:nvSpPr>
      <xdr:spPr>
        <a:xfrm>
          <a:off x="1752111" y="166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98109</xdr:rowOff>
    </xdr:from>
    <xdr:to>
      <xdr:col>6</xdr:col>
      <xdr:colOff>38100</xdr:colOff>
      <xdr:row>97</xdr:row>
      <xdr:rowOff>28259</xdr:rowOff>
    </xdr:to>
    <xdr:sp macro="" textlink="">
      <xdr:nvSpPr>
        <xdr:cNvPr id="262" name="楕円 261"/>
        <xdr:cNvSpPr/>
      </xdr:nvSpPr>
      <xdr:spPr>
        <a:xfrm>
          <a:off x="1079500" y="165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19386</xdr:rowOff>
    </xdr:from>
    <xdr:ext cx="534377" cy="259045"/>
    <xdr:sp macro="" textlink="">
      <xdr:nvSpPr>
        <xdr:cNvPr id="263" name="テキスト ボックス 262"/>
        <xdr:cNvSpPr txBox="1"/>
      </xdr:nvSpPr>
      <xdr:spPr>
        <a:xfrm>
          <a:off x="863111" y="1665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86469</xdr:rowOff>
    </xdr:from>
    <xdr:to>
      <xdr:col>55</xdr:col>
      <xdr:colOff>0</xdr:colOff>
      <xdr:row>36</xdr:row>
      <xdr:rowOff>96919</xdr:rowOff>
    </xdr:to>
    <xdr:cxnSp macro="">
      <xdr:nvCxnSpPr>
        <xdr:cNvPr id="294" name="直線コネクタ 293"/>
        <xdr:cNvCxnSpPr/>
      </xdr:nvCxnSpPr>
      <xdr:spPr>
        <a:xfrm flipV="1">
          <a:off x="9639300" y="6258669"/>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96919</xdr:rowOff>
    </xdr:from>
    <xdr:to>
      <xdr:col>50</xdr:col>
      <xdr:colOff>114300</xdr:colOff>
      <xdr:row>36</xdr:row>
      <xdr:rowOff>103777</xdr:rowOff>
    </xdr:to>
    <xdr:cxnSp macro="">
      <xdr:nvCxnSpPr>
        <xdr:cNvPr id="297" name="直線コネクタ 296"/>
        <xdr:cNvCxnSpPr/>
      </xdr:nvCxnSpPr>
      <xdr:spPr>
        <a:xfrm flipV="1">
          <a:off x="8750300" y="626911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116840</xdr:rowOff>
    </xdr:from>
    <xdr:to>
      <xdr:col>45</xdr:col>
      <xdr:colOff>177800</xdr:colOff>
      <xdr:row>36</xdr:row>
      <xdr:rowOff>103777</xdr:rowOff>
    </xdr:to>
    <xdr:cxnSp macro="">
      <xdr:nvCxnSpPr>
        <xdr:cNvPr id="300" name="直線コネクタ 299"/>
        <xdr:cNvCxnSpPr/>
      </xdr:nvCxnSpPr>
      <xdr:spPr>
        <a:xfrm>
          <a:off x="7861300" y="6117590"/>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116840</xdr:rowOff>
    </xdr:from>
    <xdr:to>
      <xdr:col>41</xdr:col>
      <xdr:colOff>50800</xdr:colOff>
      <xdr:row>36</xdr:row>
      <xdr:rowOff>119452</xdr:rowOff>
    </xdr:to>
    <xdr:cxnSp macro="">
      <xdr:nvCxnSpPr>
        <xdr:cNvPr id="303" name="直線コネクタ 302"/>
        <xdr:cNvCxnSpPr/>
      </xdr:nvCxnSpPr>
      <xdr:spPr>
        <a:xfrm flipV="1">
          <a:off x="6972300" y="6117590"/>
          <a:ext cx="889000" cy="17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35669</xdr:rowOff>
    </xdr:from>
    <xdr:to>
      <xdr:col>55</xdr:col>
      <xdr:colOff>50800</xdr:colOff>
      <xdr:row>36</xdr:row>
      <xdr:rowOff>137269</xdr:rowOff>
    </xdr:to>
    <xdr:sp macro="" textlink="">
      <xdr:nvSpPr>
        <xdr:cNvPr id="313" name="楕円 312"/>
        <xdr:cNvSpPr/>
      </xdr:nvSpPr>
      <xdr:spPr>
        <a:xfrm>
          <a:off x="10426700" y="62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58546</xdr:rowOff>
    </xdr:from>
    <xdr:ext cx="469744" cy="259045"/>
    <xdr:sp macro="" textlink="">
      <xdr:nvSpPr>
        <xdr:cNvPr id="314" name="労働費該当値テキスト"/>
        <xdr:cNvSpPr txBox="1"/>
      </xdr:nvSpPr>
      <xdr:spPr>
        <a:xfrm>
          <a:off x="10528300" y="605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46119</xdr:rowOff>
    </xdr:from>
    <xdr:to>
      <xdr:col>50</xdr:col>
      <xdr:colOff>165100</xdr:colOff>
      <xdr:row>36</xdr:row>
      <xdr:rowOff>147719</xdr:rowOff>
    </xdr:to>
    <xdr:sp macro="" textlink="">
      <xdr:nvSpPr>
        <xdr:cNvPr id="315" name="楕円 314"/>
        <xdr:cNvSpPr/>
      </xdr:nvSpPr>
      <xdr:spPr>
        <a:xfrm>
          <a:off x="9588500" y="62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164246</xdr:rowOff>
    </xdr:from>
    <xdr:ext cx="469744" cy="259045"/>
    <xdr:sp macro="" textlink="">
      <xdr:nvSpPr>
        <xdr:cNvPr id="316" name="テキスト ボックス 315"/>
        <xdr:cNvSpPr txBox="1"/>
      </xdr:nvSpPr>
      <xdr:spPr>
        <a:xfrm>
          <a:off x="9404428" y="599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52977</xdr:rowOff>
    </xdr:from>
    <xdr:to>
      <xdr:col>46</xdr:col>
      <xdr:colOff>38100</xdr:colOff>
      <xdr:row>36</xdr:row>
      <xdr:rowOff>154577</xdr:rowOff>
    </xdr:to>
    <xdr:sp macro="" textlink="">
      <xdr:nvSpPr>
        <xdr:cNvPr id="317" name="楕円 316"/>
        <xdr:cNvSpPr/>
      </xdr:nvSpPr>
      <xdr:spPr>
        <a:xfrm>
          <a:off x="8699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171104</xdr:rowOff>
    </xdr:from>
    <xdr:ext cx="469744" cy="259045"/>
    <xdr:sp macro="" textlink="">
      <xdr:nvSpPr>
        <xdr:cNvPr id="318" name="テキスト ボックス 317"/>
        <xdr:cNvSpPr txBox="1"/>
      </xdr:nvSpPr>
      <xdr:spPr>
        <a:xfrm>
          <a:off x="8515428" y="600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66040</xdr:rowOff>
    </xdr:from>
    <xdr:to>
      <xdr:col>41</xdr:col>
      <xdr:colOff>101600</xdr:colOff>
      <xdr:row>35</xdr:row>
      <xdr:rowOff>167640</xdr:rowOff>
    </xdr:to>
    <xdr:sp macro="" textlink="">
      <xdr:nvSpPr>
        <xdr:cNvPr id="319" name="楕円 318"/>
        <xdr:cNvSpPr/>
      </xdr:nvSpPr>
      <xdr:spPr>
        <a:xfrm>
          <a:off x="7810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12717</xdr:rowOff>
    </xdr:from>
    <xdr:ext cx="469744" cy="259045"/>
    <xdr:sp macro="" textlink="">
      <xdr:nvSpPr>
        <xdr:cNvPr id="320" name="テキスト ボックス 319"/>
        <xdr:cNvSpPr txBox="1"/>
      </xdr:nvSpPr>
      <xdr:spPr>
        <a:xfrm>
          <a:off x="7626428"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68652</xdr:rowOff>
    </xdr:from>
    <xdr:to>
      <xdr:col>36</xdr:col>
      <xdr:colOff>165100</xdr:colOff>
      <xdr:row>36</xdr:row>
      <xdr:rowOff>170252</xdr:rowOff>
    </xdr:to>
    <xdr:sp macro="" textlink="">
      <xdr:nvSpPr>
        <xdr:cNvPr id="321" name="楕円 320"/>
        <xdr:cNvSpPr/>
      </xdr:nvSpPr>
      <xdr:spPr>
        <a:xfrm>
          <a:off x="6921500" y="62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161379</xdr:rowOff>
    </xdr:from>
    <xdr:ext cx="469744" cy="259045"/>
    <xdr:sp macro="" textlink="">
      <xdr:nvSpPr>
        <xdr:cNvPr id="322" name="テキスト ボックス 321"/>
        <xdr:cNvSpPr txBox="1"/>
      </xdr:nvSpPr>
      <xdr:spPr>
        <a:xfrm>
          <a:off x="6737428" y="633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65163</xdr:rowOff>
    </xdr:from>
    <xdr:to>
      <xdr:col>55</xdr:col>
      <xdr:colOff>0</xdr:colOff>
      <xdr:row>57</xdr:row>
      <xdr:rowOff>154495</xdr:rowOff>
    </xdr:to>
    <xdr:cxnSp macro="">
      <xdr:nvCxnSpPr>
        <xdr:cNvPr id="351" name="直線コネクタ 350"/>
        <xdr:cNvCxnSpPr/>
      </xdr:nvCxnSpPr>
      <xdr:spPr>
        <a:xfrm flipV="1">
          <a:off x="9639300" y="9666363"/>
          <a:ext cx="838200" cy="2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63436</xdr:rowOff>
    </xdr:from>
    <xdr:to>
      <xdr:col>50</xdr:col>
      <xdr:colOff>114300</xdr:colOff>
      <xdr:row>57</xdr:row>
      <xdr:rowOff>154495</xdr:rowOff>
    </xdr:to>
    <xdr:cxnSp macro="">
      <xdr:nvCxnSpPr>
        <xdr:cNvPr id="354" name="直線コネクタ 353"/>
        <xdr:cNvCxnSpPr/>
      </xdr:nvCxnSpPr>
      <xdr:spPr>
        <a:xfrm>
          <a:off x="8750300" y="9836086"/>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63436</xdr:rowOff>
    </xdr:from>
    <xdr:to>
      <xdr:col>45</xdr:col>
      <xdr:colOff>177800</xdr:colOff>
      <xdr:row>57</xdr:row>
      <xdr:rowOff>129566</xdr:rowOff>
    </xdr:to>
    <xdr:cxnSp macro="">
      <xdr:nvCxnSpPr>
        <xdr:cNvPr id="357" name="直線コネクタ 356"/>
        <xdr:cNvCxnSpPr/>
      </xdr:nvCxnSpPr>
      <xdr:spPr>
        <a:xfrm flipV="1">
          <a:off x="7861300" y="9836086"/>
          <a:ext cx="889000" cy="6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129566</xdr:rowOff>
    </xdr:from>
    <xdr:to>
      <xdr:col>41</xdr:col>
      <xdr:colOff>50800</xdr:colOff>
      <xdr:row>57</xdr:row>
      <xdr:rowOff>155664</xdr:rowOff>
    </xdr:to>
    <xdr:cxnSp macro="">
      <xdr:nvCxnSpPr>
        <xdr:cNvPr id="360" name="直線コネクタ 359"/>
        <xdr:cNvCxnSpPr/>
      </xdr:nvCxnSpPr>
      <xdr:spPr>
        <a:xfrm flipV="1">
          <a:off x="6972300" y="9902216"/>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14363</xdr:rowOff>
    </xdr:from>
    <xdr:to>
      <xdr:col>55</xdr:col>
      <xdr:colOff>50800</xdr:colOff>
      <xdr:row>56</xdr:row>
      <xdr:rowOff>115963</xdr:rowOff>
    </xdr:to>
    <xdr:sp macro="" textlink="">
      <xdr:nvSpPr>
        <xdr:cNvPr id="370" name="楕円 369"/>
        <xdr:cNvSpPr/>
      </xdr:nvSpPr>
      <xdr:spPr>
        <a:xfrm>
          <a:off x="10426700" y="96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37240</xdr:rowOff>
    </xdr:from>
    <xdr:ext cx="534377" cy="259045"/>
    <xdr:sp macro="" textlink="">
      <xdr:nvSpPr>
        <xdr:cNvPr id="371" name="農林水産業費該当値テキスト"/>
        <xdr:cNvSpPr txBox="1"/>
      </xdr:nvSpPr>
      <xdr:spPr>
        <a:xfrm>
          <a:off x="10528300" y="94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103695</xdr:rowOff>
    </xdr:from>
    <xdr:to>
      <xdr:col>50</xdr:col>
      <xdr:colOff>165100</xdr:colOff>
      <xdr:row>58</xdr:row>
      <xdr:rowOff>33845</xdr:rowOff>
    </xdr:to>
    <xdr:sp macro="" textlink="">
      <xdr:nvSpPr>
        <xdr:cNvPr id="372" name="楕円 371"/>
        <xdr:cNvSpPr/>
      </xdr:nvSpPr>
      <xdr:spPr>
        <a:xfrm>
          <a:off x="9588500" y="98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24972</xdr:rowOff>
    </xdr:from>
    <xdr:ext cx="534377" cy="259045"/>
    <xdr:sp macro="" textlink="">
      <xdr:nvSpPr>
        <xdr:cNvPr id="373" name="テキスト ボックス 372"/>
        <xdr:cNvSpPr txBox="1"/>
      </xdr:nvSpPr>
      <xdr:spPr>
        <a:xfrm>
          <a:off x="9372111" y="99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12636</xdr:rowOff>
    </xdr:from>
    <xdr:to>
      <xdr:col>46</xdr:col>
      <xdr:colOff>38100</xdr:colOff>
      <xdr:row>57</xdr:row>
      <xdr:rowOff>114236</xdr:rowOff>
    </xdr:to>
    <xdr:sp macro="" textlink="">
      <xdr:nvSpPr>
        <xdr:cNvPr id="374" name="楕円 373"/>
        <xdr:cNvSpPr/>
      </xdr:nvSpPr>
      <xdr:spPr>
        <a:xfrm>
          <a:off x="8699500" y="97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105363</xdr:rowOff>
    </xdr:from>
    <xdr:ext cx="534377" cy="259045"/>
    <xdr:sp macro="" textlink="">
      <xdr:nvSpPr>
        <xdr:cNvPr id="375" name="テキスト ボックス 374"/>
        <xdr:cNvSpPr txBox="1"/>
      </xdr:nvSpPr>
      <xdr:spPr>
        <a:xfrm>
          <a:off x="8483111" y="987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78766</xdr:rowOff>
    </xdr:from>
    <xdr:to>
      <xdr:col>41</xdr:col>
      <xdr:colOff>101600</xdr:colOff>
      <xdr:row>58</xdr:row>
      <xdr:rowOff>8916</xdr:rowOff>
    </xdr:to>
    <xdr:sp macro="" textlink="">
      <xdr:nvSpPr>
        <xdr:cNvPr id="376" name="楕円 375"/>
        <xdr:cNvSpPr/>
      </xdr:nvSpPr>
      <xdr:spPr>
        <a:xfrm>
          <a:off x="7810500" y="98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xdr:rowOff>
    </xdr:from>
    <xdr:ext cx="534377" cy="259045"/>
    <xdr:sp macro="" textlink="">
      <xdr:nvSpPr>
        <xdr:cNvPr id="377" name="テキスト ボックス 376"/>
        <xdr:cNvSpPr txBox="1"/>
      </xdr:nvSpPr>
      <xdr:spPr>
        <a:xfrm>
          <a:off x="7594111" y="99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104864</xdr:rowOff>
    </xdr:from>
    <xdr:to>
      <xdr:col>36</xdr:col>
      <xdr:colOff>165100</xdr:colOff>
      <xdr:row>58</xdr:row>
      <xdr:rowOff>35014</xdr:rowOff>
    </xdr:to>
    <xdr:sp macro="" textlink="">
      <xdr:nvSpPr>
        <xdr:cNvPr id="378" name="楕円 377"/>
        <xdr:cNvSpPr/>
      </xdr:nvSpPr>
      <xdr:spPr>
        <a:xfrm>
          <a:off x="6921500" y="9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26141</xdr:rowOff>
    </xdr:from>
    <xdr:ext cx="534377" cy="259045"/>
    <xdr:sp macro="" textlink="">
      <xdr:nvSpPr>
        <xdr:cNvPr id="379" name="テキスト ボックス 378"/>
        <xdr:cNvSpPr txBox="1"/>
      </xdr:nvSpPr>
      <xdr:spPr>
        <a:xfrm>
          <a:off x="6705111" y="9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84013</xdr:rowOff>
    </xdr:from>
    <xdr:to>
      <xdr:col>55</xdr:col>
      <xdr:colOff>0</xdr:colOff>
      <xdr:row>78</xdr:row>
      <xdr:rowOff>91953</xdr:rowOff>
    </xdr:to>
    <xdr:cxnSp macro="">
      <xdr:nvCxnSpPr>
        <xdr:cNvPr id="408" name="直線コネクタ 407"/>
        <xdr:cNvCxnSpPr/>
      </xdr:nvCxnSpPr>
      <xdr:spPr>
        <a:xfrm flipV="1">
          <a:off x="9639300" y="13457113"/>
          <a:ext cx="838200" cy="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91953</xdr:rowOff>
    </xdr:from>
    <xdr:to>
      <xdr:col>50</xdr:col>
      <xdr:colOff>114300</xdr:colOff>
      <xdr:row>78</xdr:row>
      <xdr:rowOff>109967</xdr:rowOff>
    </xdr:to>
    <xdr:cxnSp macro="">
      <xdr:nvCxnSpPr>
        <xdr:cNvPr id="411" name="直線コネクタ 410"/>
        <xdr:cNvCxnSpPr/>
      </xdr:nvCxnSpPr>
      <xdr:spPr>
        <a:xfrm flipV="1">
          <a:off x="8750300" y="13465053"/>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76698</xdr:rowOff>
    </xdr:from>
    <xdr:to>
      <xdr:col>45</xdr:col>
      <xdr:colOff>177800</xdr:colOff>
      <xdr:row>78</xdr:row>
      <xdr:rowOff>109967</xdr:rowOff>
    </xdr:to>
    <xdr:cxnSp macro="">
      <xdr:nvCxnSpPr>
        <xdr:cNvPr id="414" name="直線コネクタ 413"/>
        <xdr:cNvCxnSpPr/>
      </xdr:nvCxnSpPr>
      <xdr:spPr>
        <a:xfrm>
          <a:off x="7861300" y="13449798"/>
          <a:ext cx="889000" cy="3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76698</xdr:rowOff>
    </xdr:from>
    <xdr:to>
      <xdr:col>41</xdr:col>
      <xdr:colOff>50800</xdr:colOff>
      <xdr:row>78</xdr:row>
      <xdr:rowOff>137940</xdr:rowOff>
    </xdr:to>
    <xdr:cxnSp macro="">
      <xdr:nvCxnSpPr>
        <xdr:cNvPr id="417" name="直線コネクタ 416"/>
        <xdr:cNvCxnSpPr/>
      </xdr:nvCxnSpPr>
      <xdr:spPr>
        <a:xfrm flipV="1">
          <a:off x="6972300" y="13449798"/>
          <a:ext cx="889000" cy="6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33213</xdr:rowOff>
    </xdr:from>
    <xdr:to>
      <xdr:col>55</xdr:col>
      <xdr:colOff>50800</xdr:colOff>
      <xdr:row>78</xdr:row>
      <xdr:rowOff>134813</xdr:rowOff>
    </xdr:to>
    <xdr:sp macro="" textlink="">
      <xdr:nvSpPr>
        <xdr:cNvPr id="427" name="楕円 426"/>
        <xdr:cNvSpPr/>
      </xdr:nvSpPr>
      <xdr:spPr>
        <a:xfrm>
          <a:off x="10426700" y="134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41153</xdr:rowOff>
    </xdr:from>
    <xdr:to>
      <xdr:col>50</xdr:col>
      <xdr:colOff>165100</xdr:colOff>
      <xdr:row>78</xdr:row>
      <xdr:rowOff>142753</xdr:rowOff>
    </xdr:to>
    <xdr:sp macro="" textlink="">
      <xdr:nvSpPr>
        <xdr:cNvPr id="429" name="楕円 428"/>
        <xdr:cNvSpPr/>
      </xdr:nvSpPr>
      <xdr:spPr>
        <a:xfrm>
          <a:off x="9588500" y="134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133880</xdr:rowOff>
    </xdr:from>
    <xdr:ext cx="534377" cy="259045"/>
    <xdr:sp macro="" textlink="">
      <xdr:nvSpPr>
        <xdr:cNvPr id="430" name="テキスト ボックス 429"/>
        <xdr:cNvSpPr txBox="1"/>
      </xdr:nvSpPr>
      <xdr:spPr>
        <a:xfrm>
          <a:off x="9372111" y="1350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59167</xdr:rowOff>
    </xdr:from>
    <xdr:to>
      <xdr:col>46</xdr:col>
      <xdr:colOff>38100</xdr:colOff>
      <xdr:row>78</xdr:row>
      <xdr:rowOff>160767</xdr:rowOff>
    </xdr:to>
    <xdr:sp macro="" textlink="">
      <xdr:nvSpPr>
        <xdr:cNvPr id="431" name="楕円 430"/>
        <xdr:cNvSpPr/>
      </xdr:nvSpPr>
      <xdr:spPr>
        <a:xfrm>
          <a:off x="8699500" y="134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151894</xdr:rowOff>
    </xdr:from>
    <xdr:ext cx="534377" cy="259045"/>
    <xdr:sp macro="" textlink="">
      <xdr:nvSpPr>
        <xdr:cNvPr id="432" name="テキスト ボックス 431"/>
        <xdr:cNvSpPr txBox="1"/>
      </xdr:nvSpPr>
      <xdr:spPr>
        <a:xfrm>
          <a:off x="8483111" y="135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25898</xdr:rowOff>
    </xdr:from>
    <xdr:to>
      <xdr:col>41</xdr:col>
      <xdr:colOff>101600</xdr:colOff>
      <xdr:row>78</xdr:row>
      <xdr:rowOff>127498</xdr:rowOff>
    </xdr:to>
    <xdr:sp macro="" textlink="">
      <xdr:nvSpPr>
        <xdr:cNvPr id="433" name="楕円 432"/>
        <xdr:cNvSpPr/>
      </xdr:nvSpPr>
      <xdr:spPr>
        <a:xfrm>
          <a:off x="7810500" y="133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118625</xdr:rowOff>
    </xdr:from>
    <xdr:ext cx="534377" cy="259045"/>
    <xdr:sp macro="" textlink="">
      <xdr:nvSpPr>
        <xdr:cNvPr id="434" name="テキスト ボックス 433"/>
        <xdr:cNvSpPr txBox="1"/>
      </xdr:nvSpPr>
      <xdr:spPr>
        <a:xfrm>
          <a:off x="7594111" y="1349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87140</xdr:rowOff>
    </xdr:from>
    <xdr:to>
      <xdr:col>36</xdr:col>
      <xdr:colOff>165100</xdr:colOff>
      <xdr:row>79</xdr:row>
      <xdr:rowOff>17290</xdr:rowOff>
    </xdr:to>
    <xdr:sp macro="" textlink="">
      <xdr:nvSpPr>
        <xdr:cNvPr id="435" name="楕円 434"/>
        <xdr:cNvSpPr/>
      </xdr:nvSpPr>
      <xdr:spPr>
        <a:xfrm>
          <a:off x="6921500" y="134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8417</xdr:rowOff>
    </xdr:from>
    <xdr:ext cx="534377" cy="259045"/>
    <xdr:sp macro="" textlink="">
      <xdr:nvSpPr>
        <xdr:cNvPr id="436" name="テキスト ボックス 435"/>
        <xdr:cNvSpPr txBox="1"/>
      </xdr:nvSpPr>
      <xdr:spPr>
        <a:xfrm>
          <a:off x="6705111" y="1355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122304</xdr:rowOff>
    </xdr:from>
    <xdr:to>
      <xdr:col>55</xdr:col>
      <xdr:colOff>0</xdr:colOff>
      <xdr:row>97</xdr:row>
      <xdr:rowOff>44335</xdr:rowOff>
    </xdr:to>
    <xdr:cxnSp macro="">
      <xdr:nvCxnSpPr>
        <xdr:cNvPr id="465" name="直線コネクタ 464"/>
        <xdr:cNvCxnSpPr/>
      </xdr:nvCxnSpPr>
      <xdr:spPr>
        <a:xfrm>
          <a:off x="9639300" y="16581504"/>
          <a:ext cx="838200" cy="9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122304</xdr:rowOff>
    </xdr:from>
    <xdr:to>
      <xdr:col>50</xdr:col>
      <xdr:colOff>114300</xdr:colOff>
      <xdr:row>96</xdr:row>
      <xdr:rowOff>139982</xdr:rowOff>
    </xdr:to>
    <xdr:cxnSp macro="">
      <xdr:nvCxnSpPr>
        <xdr:cNvPr id="468" name="直線コネクタ 467"/>
        <xdr:cNvCxnSpPr/>
      </xdr:nvCxnSpPr>
      <xdr:spPr>
        <a:xfrm flipV="1">
          <a:off x="8750300" y="16581504"/>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139982</xdr:rowOff>
    </xdr:from>
    <xdr:to>
      <xdr:col>45</xdr:col>
      <xdr:colOff>177800</xdr:colOff>
      <xdr:row>97</xdr:row>
      <xdr:rowOff>10328</xdr:rowOff>
    </xdr:to>
    <xdr:cxnSp macro="">
      <xdr:nvCxnSpPr>
        <xdr:cNvPr id="471" name="直線コネクタ 470"/>
        <xdr:cNvCxnSpPr/>
      </xdr:nvCxnSpPr>
      <xdr:spPr>
        <a:xfrm flipV="1">
          <a:off x="7861300" y="16599182"/>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10328</xdr:rowOff>
    </xdr:from>
    <xdr:to>
      <xdr:col>41</xdr:col>
      <xdr:colOff>50800</xdr:colOff>
      <xdr:row>97</xdr:row>
      <xdr:rowOff>55643</xdr:rowOff>
    </xdr:to>
    <xdr:cxnSp macro="">
      <xdr:nvCxnSpPr>
        <xdr:cNvPr id="474" name="直線コネクタ 473"/>
        <xdr:cNvCxnSpPr/>
      </xdr:nvCxnSpPr>
      <xdr:spPr>
        <a:xfrm flipV="1">
          <a:off x="6972300" y="16640978"/>
          <a:ext cx="889000" cy="4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164985</xdr:rowOff>
    </xdr:from>
    <xdr:to>
      <xdr:col>55</xdr:col>
      <xdr:colOff>50800</xdr:colOff>
      <xdr:row>97</xdr:row>
      <xdr:rowOff>95135</xdr:rowOff>
    </xdr:to>
    <xdr:sp macro="" textlink="">
      <xdr:nvSpPr>
        <xdr:cNvPr id="484" name="楕円 483"/>
        <xdr:cNvSpPr/>
      </xdr:nvSpPr>
      <xdr:spPr>
        <a:xfrm>
          <a:off x="10426700" y="1662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143412</xdr:rowOff>
    </xdr:from>
    <xdr:ext cx="534377" cy="259045"/>
    <xdr:sp macro="" textlink="">
      <xdr:nvSpPr>
        <xdr:cNvPr id="485" name="土木費該当値テキスト"/>
        <xdr:cNvSpPr txBox="1"/>
      </xdr:nvSpPr>
      <xdr:spPr>
        <a:xfrm>
          <a:off x="10528300" y="1660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71504</xdr:rowOff>
    </xdr:from>
    <xdr:to>
      <xdr:col>50</xdr:col>
      <xdr:colOff>165100</xdr:colOff>
      <xdr:row>97</xdr:row>
      <xdr:rowOff>1654</xdr:rowOff>
    </xdr:to>
    <xdr:sp macro="" textlink="">
      <xdr:nvSpPr>
        <xdr:cNvPr id="486" name="楕円 485"/>
        <xdr:cNvSpPr/>
      </xdr:nvSpPr>
      <xdr:spPr>
        <a:xfrm>
          <a:off x="9588500" y="165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18181</xdr:rowOff>
    </xdr:from>
    <xdr:ext cx="534377" cy="259045"/>
    <xdr:sp macro="" textlink="">
      <xdr:nvSpPr>
        <xdr:cNvPr id="487" name="テキスト ボックス 486"/>
        <xdr:cNvSpPr txBox="1"/>
      </xdr:nvSpPr>
      <xdr:spPr>
        <a:xfrm>
          <a:off x="9372111" y="1630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89182</xdr:rowOff>
    </xdr:from>
    <xdr:to>
      <xdr:col>46</xdr:col>
      <xdr:colOff>38100</xdr:colOff>
      <xdr:row>97</xdr:row>
      <xdr:rowOff>19332</xdr:rowOff>
    </xdr:to>
    <xdr:sp macro="" textlink="">
      <xdr:nvSpPr>
        <xdr:cNvPr id="488" name="楕円 487"/>
        <xdr:cNvSpPr/>
      </xdr:nvSpPr>
      <xdr:spPr>
        <a:xfrm>
          <a:off x="8699500" y="165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35859</xdr:rowOff>
    </xdr:from>
    <xdr:ext cx="534377" cy="259045"/>
    <xdr:sp macro="" textlink="">
      <xdr:nvSpPr>
        <xdr:cNvPr id="489" name="テキスト ボックス 488"/>
        <xdr:cNvSpPr txBox="1"/>
      </xdr:nvSpPr>
      <xdr:spPr>
        <a:xfrm>
          <a:off x="8483111" y="1632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130978</xdr:rowOff>
    </xdr:from>
    <xdr:to>
      <xdr:col>41</xdr:col>
      <xdr:colOff>101600</xdr:colOff>
      <xdr:row>97</xdr:row>
      <xdr:rowOff>61128</xdr:rowOff>
    </xdr:to>
    <xdr:sp macro="" textlink="">
      <xdr:nvSpPr>
        <xdr:cNvPr id="490" name="楕円 489"/>
        <xdr:cNvSpPr/>
      </xdr:nvSpPr>
      <xdr:spPr>
        <a:xfrm>
          <a:off x="7810500" y="165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52255</xdr:rowOff>
    </xdr:from>
    <xdr:ext cx="534377" cy="259045"/>
    <xdr:sp macro="" textlink="">
      <xdr:nvSpPr>
        <xdr:cNvPr id="491" name="テキスト ボックス 490"/>
        <xdr:cNvSpPr txBox="1"/>
      </xdr:nvSpPr>
      <xdr:spPr>
        <a:xfrm>
          <a:off x="7594111" y="1668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4843</xdr:rowOff>
    </xdr:from>
    <xdr:to>
      <xdr:col>36</xdr:col>
      <xdr:colOff>165100</xdr:colOff>
      <xdr:row>97</xdr:row>
      <xdr:rowOff>106443</xdr:rowOff>
    </xdr:to>
    <xdr:sp macro="" textlink="">
      <xdr:nvSpPr>
        <xdr:cNvPr id="492" name="楕円 491"/>
        <xdr:cNvSpPr/>
      </xdr:nvSpPr>
      <xdr:spPr>
        <a:xfrm>
          <a:off x="6921500" y="166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97570</xdr:rowOff>
    </xdr:from>
    <xdr:ext cx="534377" cy="259045"/>
    <xdr:sp macro="" textlink="">
      <xdr:nvSpPr>
        <xdr:cNvPr id="493" name="テキスト ボックス 492"/>
        <xdr:cNvSpPr txBox="1"/>
      </xdr:nvSpPr>
      <xdr:spPr>
        <a:xfrm>
          <a:off x="6705111" y="167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117564</xdr:rowOff>
    </xdr:from>
    <xdr:to>
      <xdr:col>85</xdr:col>
      <xdr:colOff>127000</xdr:colOff>
      <xdr:row>36</xdr:row>
      <xdr:rowOff>145358</xdr:rowOff>
    </xdr:to>
    <xdr:cxnSp macro="">
      <xdr:nvCxnSpPr>
        <xdr:cNvPr id="522" name="直線コネクタ 521"/>
        <xdr:cNvCxnSpPr/>
      </xdr:nvCxnSpPr>
      <xdr:spPr>
        <a:xfrm flipV="1">
          <a:off x="15481300" y="6289764"/>
          <a:ext cx="8382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138081</xdr:rowOff>
    </xdr:from>
    <xdr:to>
      <xdr:col>81</xdr:col>
      <xdr:colOff>50800</xdr:colOff>
      <xdr:row>36</xdr:row>
      <xdr:rowOff>145358</xdr:rowOff>
    </xdr:to>
    <xdr:cxnSp macro="">
      <xdr:nvCxnSpPr>
        <xdr:cNvPr id="525" name="直線コネクタ 524"/>
        <xdr:cNvCxnSpPr/>
      </xdr:nvCxnSpPr>
      <xdr:spPr>
        <a:xfrm>
          <a:off x="14592300" y="6310281"/>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117983</xdr:rowOff>
    </xdr:from>
    <xdr:to>
      <xdr:col>76</xdr:col>
      <xdr:colOff>114300</xdr:colOff>
      <xdr:row>36</xdr:row>
      <xdr:rowOff>138081</xdr:rowOff>
    </xdr:to>
    <xdr:cxnSp macro="">
      <xdr:nvCxnSpPr>
        <xdr:cNvPr id="528" name="直線コネクタ 527"/>
        <xdr:cNvCxnSpPr/>
      </xdr:nvCxnSpPr>
      <xdr:spPr>
        <a:xfrm>
          <a:off x="13703300" y="6290183"/>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117983</xdr:rowOff>
    </xdr:from>
    <xdr:to>
      <xdr:col>71</xdr:col>
      <xdr:colOff>177800</xdr:colOff>
      <xdr:row>36</xdr:row>
      <xdr:rowOff>164084</xdr:rowOff>
    </xdr:to>
    <xdr:cxnSp macro="">
      <xdr:nvCxnSpPr>
        <xdr:cNvPr id="531" name="直線コネクタ 530"/>
        <xdr:cNvCxnSpPr/>
      </xdr:nvCxnSpPr>
      <xdr:spPr>
        <a:xfrm flipV="1">
          <a:off x="12814300" y="6290183"/>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66764</xdr:rowOff>
    </xdr:from>
    <xdr:to>
      <xdr:col>85</xdr:col>
      <xdr:colOff>177800</xdr:colOff>
      <xdr:row>36</xdr:row>
      <xdr:rowOff>168364</xdr:rowOff>
    </xdr:to>
    <xdr:sp macro="" textlink="">
      <xdr:nvSpPr>
        <xdr:cNvPr id="541" name="楕円 540"/>
        <xdr:cNvSpPr/>
      </xdr:nvSpPr>
      <xdr:spPr>
        <a:xfrm>
          <a:off x="16268700" y="62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45191</xdr:rowOff>
    </xdr:from>
    <xdr:ext cx="534377" cy="259045"/>
    <xdr:sp macro="" textlink="">
      <xdr:nvSpPr>
        <xdr:cNvPr id="542" name="消防費該当値テキスト"/>
        <xdr:cNvSpPr txBox="1"/>
      </xdr:nvSpPr>
      <xdr:spPr>
        <a:xfrm>
          <a:off x="16370300" y="62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94558</xdr:rowOff>
    </xdr:from>
    <xdr:to>
      <xdr:col>81</xdr:col>
      <xdr:colOff>101600</xdr:colOff>
      <xdr:row>37</xdr:row>
      <xdr:rowOff>24708</xdr:rowOff>
    </xdr:to>
    <xdr:sp macro="" textlink="">
      <xdr:nvSpPr>
        <xdr:cNvPr id="543" name="楕円 542"/>
        <xdr:cNvSpPr/>
      </xdr:nvSpPr>
      <xdr:spPr>
        <a:xfrm>
          <a:off x="15430500" y="62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15835</xdr:rowOff>
    </xdr:from>
    <xdr:ext cx="534377" cy="259045"/>
    <xdr:sp macro="" textlink="">
      <xdr:nvSpPr>
        <xdr:cNvPr id="544" name="テキスト ボックス 543"/>
        <xdr:cNvSpPr txBox="1"/>
      </xdr:nvSpPr>
      <xdr:spPr>
        <a:xfrm>
          <a:off x="15214111" y="63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87281</xdr:rowOff>
    </xdr:from>
    <xdr:to>
      <xdr:col>76</xdr:col>
      <xdr:colOff>165100</xdr:colOff>
      <xdr:row>37</xdr:row>
      <xdr:rowOff>17431</xdr:rowOff>
    </xdr:to>
    <xdr:sp macro="" textlink="">
      <xdr:nvSpPr>
        <xdr:cNvPr id="545" name="楕円 544"/>
        <xdr:cNvSpPr/>
      </xdr:nvSpPr>
      <xdr:spPr>
        <a:xfrm>
          <a:off x="14541500" y="62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8558</xdr:rowOff>
    </xdr:from>
    <xdr:ext cx="534377" cy="259045"/>
    <xdr:sp macro="" textlink="">
      <xdr:nvSpPr>
        <xdr:cNvPr id="546" name="テキスト ボックス 545"/>
        <xdr:cNvSpPr txBox="1"/>
      </xdr:nvSpPr>
      <xdr:spPr>
        <a:xfrm>
          <a:off x="14325111" y="63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67183</xdr:rowOff>
    </xdr:from>
    <xdr:to>
      <xdr:col>72</xdr:col>
      <xdr:colOff>38100</xdr:colOff>
      <xdr:row>36</xdr:row>
      <xdr:rowOff>168783</xdr:rowOff>
    </xdr:to>
    <xdr:sp macro="" textlink="">
      <xdr:nvSpPr>
        <xdr:cNvPr id="547" name="楕円 546"/>
        <xdr:cNvSpPr/>
      </xdr:nvSpPr>
      <xdr:spPr>
        <a:xfrm>
          <a:off x="13652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159910</xdr:rowOff>
    </xdr:from>
    <xdr:ext cx="534377" cy="259045"/>
    <xdr:sp macro="" textlink="">
      <xdr:nvSpPr>
        <xdr:cNvPr id="548" name="テキスト ボックス 547"/>
        <xdr:cNvSpPr txBox="1"/>
      </xdr:nvSpPr>
      <xdr:spPr>
        <a:xfrm>
          <a:off x="13436111" y="63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113284</xdr:rowOff>
    </xdr:from>
    <xdr:to>
      <xdr:col>67</xdr:col>
      <xdr:colOff>101600</xdr:colOff>
      <xdr:row>37</xdr:row>
      <xdr:rowOff>43434</xdr:rowOff>
    </xdr:to>
    <xdr:sp macro="" textlink="">
      <xdr:nvSpPr>
        <xdr:cNvPr id="549" name="楕円 548"/>
        <xdr:cNvSpPr/>
      </xdr:nvSpPr>
      <xdr:spPr>
        <a:xfrm>
          <a:off x="127635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34561</xdr:rowOff>
    </xdr:from>
    <xdr:ext cx="534377" cy="259045"/>
    <xdr:sp macro="" textlink="">
      <xdr:nvSpPr>
        <xdr:cNvPr id="550" name="テキスト ボックス 549"/>
        <xdr:cNvSpPr txBox="1"/>
      </xdr:nvSpPr>
      <xdr:spPr>
        <a:xfrm>
          <a:off x="12547111" y="6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78191</xdr:rowOff>
    </xdr:from>
    <xdr:to>
      <xdr:col>85</xdr:col>
      <xdr:colOff>127000</xdr:colOff>
      <xdr:row>56</xdr:row>
      <xdr:rowOff>38140</xdr:rowOff>
    </xdr:to>
    <xdr:cxnSp macro="">
      <xdr:nvCxnSpPr>
        <xdr:cNvPr id="579" name="直線コネクタ 578"/>
        <xdr:cNvCxnSpPr/>
      </xdr:nvCxnSpPr>
      <xdr:spPr>
        <a:xfrm flipV="1">
          <a:off x="15481300" y="9507941"/>
          <a:ext cx="838200" cy="13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38140</xdr:rowOff>
    </xdr:from>
    <xdr:to>
      <xdr:col>81</xdr:col>
      <xdr:colOff>50800</xdr:colOff>
      <xdr:row>56</xdr:row>
      <xdr:rowOff>125420</xdr:rowOff>
    </xdr:to>
    <xdr:cxnSp macro="">
      <xdr:nvCxnSpPr>
        <xdr:cNvPr id="582" name="直線コネクタ 581"/>
        <xdr:cNvCxnSpPr/>
      </xdr:nvCxnSpPr>
      <xdr:spPr>
        <a:xfrm flipV="1">
          <a:off x="14592300" y="9639340"/>
          <a:ext cx="8890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124231</xdr:rowOff>
    </xdr:from>
    <xdr:to>
      <xdr:col>76</xdr:col>
      <xdr:colOff>114300</xdr:colOff>
      <xdr:row>56</xdr:row>
      <xdr:rowOff>125420</xdr:rowOff>
    </xdr:to>
    <xdr:cxnSp macro="">
      <xdr:nvCxnSpPr>
        <xdr:cNvPr id="585" name="直線コネクタ 584"/>
        <xdr:cNvCxnSpPr/>
      </xdr:nvCxnSpPr>
      <xdr:spPr>
        <a:xfrm>
          <a:off x="13703300" y="972543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124231</xdr:rowOff>
    </xdr:from>
    <xdr:to>
      <xdr:col>71</xdr:col>
      <xdr:colOff>177800</xdr:colOff>
      <xdr:row>57</xdr:row>
      <xdr:rowOff>20134</xdr:rowOff>
    </xdr:to>
    <xdr:cxnSp macro="">
      <xdr:nvCxnSpPr>
        <xdr:cNvPr id="588" name="直線コネクタ 587"/>
        <xdr:cNvCxnSpPr/>
      </xdr:nvCxnSpPr>
      <xdr:spPr>
        <a:xfrm flipV="1">
          <a:off x="12814300" y="9725431"/>
          <a:ext cx="889000" cy="6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27391</xdr:rowOff>
    </xdr:from>
    <xdr:to>
      <xdr:col>85</xdr:col>
      <xdr:colOff>177800</xdr:colOff>
      <xdr:row>55</xdr:row>
      <xdr:rowOff>128991</xdr:rowOff>
    </xdr:to>
    <xdr:sp macro="" textlink="">
      <xdr:nvSpPr>
        <xdr:cNvPr id="598" name="楕円 597"/>
        <xdr:cNvSpPr/>
      </xdr:nvSpPr>
      <xdr:spPr>
        <a:xfrm>
          <a:off x="16268700" y="945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50268</xdr:rowOff>
    </xdr:from>
    <xdr:ext cx="534377" cy="259045"/>
    <xdr:sp macro="" textlink="">
      <xdr:nvSpPr>
        <xdr:cNvPr id="599" name="教育費該当値テキスト"/>
        <xdr:cNvSpPr txBox="1"/>
      </xdr:nvSpPr>
      <xdr:spPr>
        <a:xfrm>
          <a:off x="16370300" y="930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158790</xdr:rowOff>
    </xdr:from>
    <xdr:to>
      <xdr:col>81</xdr:col>
      <xdr:colOff>101600</xdr:colOff>
      <xdr:row>56</xdr:row>
      <xdr:rowOff>88940</xdr:rowOff>
    </xdr:to>
    <xdr:sp macro="" textlink="">
      <xdr:nvSpPr>
        <xdr:cNvPr id="600" name="楕円 599"/>
        <xdr:cNvSpPr/>
      </xdr:nvSpPr>
      <xdr:spPr>
        <a:xfrm>
          <a:off x="15430500" y="95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105467</xdr:rowOff>
    </xdr:from>
    <xdr:ext cx="534377" cy="259045"/>
    <xdr:sp macro="" textlink="">
      <xdr:nvSpPr>
        <xdr:cNvPr id="601" name="テキスト ボックス 600"/>
        <xdr:cNvSpPr txBox="1"/>
      </xdr:nvSpPr>
      <xdr:spPr>
        <a:xfrm>
          <a:off x="15214111" y="93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74620</xdr:rowOff>
    </xdr:from>
    <xdr:to>
      <xdr:col>76</xdr:col>
      <xdr:colOff>165100</xdr:colOff>
      <xdr:row>57</xdr:row>
      <xdr:rowOff>4770</xdr:rowOff>
    </xdr:to>
    <xdr:sp macro="" textlink="">
      <xdr:nvSpPr>
        <xdr:cNvPr id="602" name="楕円 601"/>
        <xdr:cNvSpPr/>
      </xdr:nvSpPr>
      <xdr:spPr>
        <a:xfrm>
          <a:off x="14541500" y="96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167347</xdr:rowOff>
    </xdr:from>
    <xdr:ext cx="534377" cy="259045"/>
    <xdr:sp macro="" textlink="">
      <xdr:nvSpPr>
        <xdr:cNvPr id="603" name="テキスト ボックス 602"/>
        <xdr:cNvSpPr txBox="1"/>
      </xdr:nvSpPr>
      <xdr:spPr>
        <a:xfrm>
          <a:off x="14325111" y="97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73431</xdr:rowOff>
    </xdr:from>
    <xdr:to>
      <xdr:col>72</xdr:col>
      <xdr:colOff>38100</xdr:colOff>
      <xdr:row>57</xdr:row>
      <xdr:rowOff>3581</xdr:rowOff>
    </xdr:to>
    <xdr:sp macro="" textlink="">
      <xdr:nvSpPr>
        <xdr:cNvPr id="604" name="楕円 603"/>
        <xdr:cNvSpPr/>
      </xdr:nvSpPr>
      <xdr:spPr>
        <a:xfrm>
          <a:off x="13652500" y="96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166158</xdr:rowOff>
    </xdr:from>
    <xdr:ext cx="534377" cy="259045"/>
    <xdr:sp macro="" textlink="">
      <xdr:nvSpPr>
        <xdr:cNvPr id="605" name="テキスト ボックス 604"/>
        <xdr:cNvSpPr txBox="1"/>
      </xdr:nvSpPr>
      <xdr:spPr>
        <a:xfrm>
          <a:off x="13436111" y="97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140784</xdr:rowOff>
    </xdr:from>
    <xdr:to>
      <xdr:col>67</xdr:col>
      <xdr:colOff>101600</xdr:colOff>
      <xdr:row>57</xdr:row>
      <xdr:rowOff>70934</xdr:rowOff>
    </xdr:to>
    <xdr:sp macro="" textlink="">
      <xdr:nvSpPr>
        <xdr:cNvPr id="606" name="楕円 605"/>
        <xdr:cNvSpPr/>
      </xdr:nvSpPr>
      <xdr:spPr>
        <a:xfrm>
          <a:off x="12763500" y="974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62061</xdr:rowOff>
    </xdr:from>
    <xdr:ext cx="534377" cy="259045"/>
    <xdr:sp macro="" textlink="">
      <xdr:nvSpPr>
        <xdr:cNvPr id="607" name="テキスト ボックス 606"/>
        <xdr:cNvSpPr txBox="1"/>
      </xdr:nvSpPr>
      <xdr:spPr>
        <a:xfrm>
          <a:off x="12547111" y="98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33731</xdr:rowOff>
    </xdr:from>
    <xdr:to>
      <xdr:col>85</xdr:col>
      <xdr:colOff>127000</xdr:colOff>
      <xdr:row>78</xdr:row>
      <xdr:rowOff>162040</xdr:rowOff>
    </xdr:to>
    <xdr:cxnSp macro="">
      <xdr:nvCxnSpPr>
        <xdr:cNvPr id="636" name="直線コネクタ 635"/>
        <xdr:cNvCxnSpPr/>
      </xdr:nvCxnSpPr>
      <xdr:spPr>
        <a:xfrm flipV="1">
          <a:off x="15481300" y="13063931"/>
          <a:ext cx="838200" cy="4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162040</xdr:rowOff>
    </xdr:from>
    <xdr:to>
      <xdr:col>81</xdr:col>
      <xdr:colOff>50800</xdr:colOff>
      <xdr:row>79</xdr:row>
      <xdr:rowOff>1409</xdr:rowOff>
    </xdr:to>
    <xdr:cxnSp macro="">
      <xdr:nvCxnSpPr>
        <xdr:cNvPr id="639" name="直線コネクタ 638"/>
        <xdr:cNvCxnSpPr/>
      </xdr:nvCxnSpPr>
      <xdr:spPr>
        <a:xfrm flipV="1">
          <a:off x="14592300" y="13535140"/>
          <a:ext cx="8890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1409</xdr:rowOff>
    </xdr:from>
    <xdr:to>
      <xdr:col>76</xdr:col>
      <xdr:colOff>114300</xdr:colOff>
      <xdr:row>79</xdr:row>
      <xdr:rowOff>40539</xdr:rowOff>
    </xdr:to>
    <xdr:cxnSp macro="">
      <xdr:nvCxnSpPr>
        <xdr:cNvPr id="642" name="直線コネクタ 641"/>
        <xdr:cNvCxnSpPr/>
      </xdr:nvCxnSpPr>
      <xdr:spPr>
        <a:xfrm flipV="1">
          <a:off x="13703300" y="13545959"/>
          <a:ext cx="889000" cy="3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14999</xdr:rowOff>
    </xdr:from>
    <xdr:to>
      <xdr:col>71</xdr:col>
      <xdr:colOff>177800</xdr:colOff>
      <xdr:row>79</xdr:row>
      <xdr:rowOff>40539</xdr:rowOff>
    </xdr:to>
    <xdr:cxnSp macro="">
      <xdr:nvCxnSpPr>
        <xdr:cNvPr id="645" name="直線コネクタ 644"/>
        <xdr:cNvCxnSpPr/>
      </xdr:nvCxnSpPr>
      <xdr:spPr>
        <a:xfrm>
          <a:off x="12814300" y="13559549"/>
          <a:ext cx="889000" cy="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154381</xdr:rowOff>
    </xdr:from>
    <xdr:to>
      <xdr:col>85</xdr:col>
      <xdr:colOff>177800</xdr:colOff>
      <xdr:row>76</xdr:row>
      <xdr:rowOff>84531</xdr:rowOff>
    </xdr:to>
    <xdr:sp macro="" textlink="">
      <xdr:nvSpPr>
        <xdr:cNvPr id="655" name="楕円 654"/>
        <xdr:cNvSpPr/>
      </xdr:nvSpPr>
      <xdr:spPr>
        <a:xfrm>
          <a:off x="16268700" y="130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5808</xdr:rowOff>
    </xdr:from>
    <xdr:ext cx="534377" cy="259045"/>
    <xdr:sp macro="" textlink="">
      <xdr:nvSpPr>
        <xdr:cNvPr id="656" name="災害復旧費該当値テキスト"/>
        <xdr:cNvSpPr txBox="1"/>
      </xdr:nvSpPr>
      <xdr:spPr>
        <a:xfrm>
          <a:off x="16370300" y="128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111240</xdr:rowOff>
    </xdr:from>
    <xdr:to>
      <xdr:col>81</xdr:col>
      <xdr:colOff>101600</xdr:colOff>
      <xdr:row>79</xdr:row>
      <xdr:rowOff>41390</xdr:rowOff>
    </xdr:to>
    <xdr:sp macro="" textlink="">
      <xdr:nvSpPr>
        <xdr:cNvPr id="657" name="楕円 656"/>
        <xdr:cNvSpPr/>
      </xdr:nvSpPr>
      <xdr:spPr>
        <a:xfrm>
          <a:off x="15430500" y="134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32517</xdr:rowOff>
    </xdr:from>
    <xdr:ext cx="469744" cy="259045"/>
    <xdr:sp macro="" textlink="">
      <xdr:nvSpPr>
        <xdr:cNvPr id="658" name="テキスト ボックス 657"/>
        <xdr:cNvSpPr txBox="1"/>
      </xdr:nvSpPr>
      <xdr:spPr>
        <a:xfrm>
          <a:off x="15246428" y="135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122059</xdr:rowOff>
    </xdr:from>
    <xdr:to>
      <xdr:col>76</xdr:col>
      <xdr:colOff>165100</xdr:colOff>
      <xdr:row>79</xdr:row>
      <xdr:rowOff>52209</xdr:rowOff>
    </xdr:to>
    <xdr:sp macro="" textlink="">
      <xdr:nvSpPr>
        <xdr:cNvPr id="659" name="楕円 658"/>
        <xdr:cNvSpPr/>
      </xdr:nvSpPr>
      <xdr:spPr>
        <a:xfrm>
          <a:off x="14541500" y="1349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43336</xdr:rowOff>
    </xdr:from>
    <xdr:ext cx="469744" cy="259045"/>
    <xdr:sp macro="" textlink="">
      <xdr:nvSpPr>
        <xdr:cNvPr id="660" name="テキスト ボックス 659"/>
        <xdr:cNvSpPr txBox="1"/>
      </xdr:nvSpPr>
      <xdr:spPr>
        <a:xfrm>
          <a:off x="14357428" y="1358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161189</xdr:rowOff>
    </xdr:from>
    <xdr:to>
      <xdr:col>72</xdr:col>
      <xdr:colOff>38100</xdr:colOff>
      <xdr:row>79</xdr:row>
      <xdr:rowOff>91339</xdr:rowOff>
    </xdr:to>
    <xdr:sp macro="" textlink="">
      <xdr:nvSpPr>
        <xdr:cNvPr id="661" name="楕円 660"/>
        <xdr:cNvSpPr/>
      </xdr:nvSpPr>
      <xdr:spPr>
        <a:xfrm>
          <a:off x="13652500" y="135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82466</xdr:rowOff>
    </xdr:from>
    <xdr:ext cx="378565" cy="259045"/>
    <xdr:sp macro="" textlink="">
      <xdr:nvSpPr>
        <xdr:cNvPr id="662" name="テキスト ボックス 661"/>
        <xdr:cNvSpPr txBox="1"/>
      </xdr:nvSpPr>
      <xdr:spPr>
        <a:xfrm>
          <a:off x="13514017" y="13627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135649</xdr:rowOff>
    </xdr:from>
    <xdr:to>
      <xdr:col>67</xdr:col>
      <xdr:colOff>101600</xdr:colOff>
      <xdr:row>79</xdr:row>
      <xdr:rowOff>65799</xdr:rowOff>
    </xdr:to>
    <xdr:sp macro="" textlink="">
      <xdr:nvSpPr>
        <xdr:cNvPr id="663" name="楕円 662"/>
        <xdr:cNvSpPr/>
      </xdr:nvSpPr>
      <xdr:spPr>
        <a:xfrm>
          <a:off x="12763500" y="135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56926</xdr:rowOff>
    </xdr:from>
    <xdr:ext cx="469744" cy="259045"/>
    <xdr:sp macro="" textlink="">
      <xdr:nvSpPr>
        <xdr:cNvPr id="664" name="テキスト ボックス 663"/>
        <xdr:cNvSpPr txBox="1"/>
      </xdr:nvSpPr>
      <xdr:spPr>
        <a:xfrm>
          <a:off x="12579428" y="136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163455</xdr:rowOff>
    </xdr:from>
    <xdr:to>
      <xdr:col>85</xdr:col>
      <xdr:colOff>127000</xdr:colOff>
      <xdr:row>98</xdr:row>
      <xdr:rowOff>5973</xdr:rowOff>
    </xdr:to>
    <xdr:cxnSp macro="">
      <xdr:nvCxnSpPr>
        <xdr:cNvPr id="693" name="直線コネクタ 692"/>
        <xdr:cNvCxnSpPr/>
      </xdr:nvCxnSpPr>
      <xdr:spPr>
        <a:xfrm>
          <a:off x="15481300" y="16794105"/>
          <a:ext cx="8382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141501</xdr:rowOff>
    </xdr:from>
    <xdr:to>
      <xdr:col>81</xdr:col>
      <xdr:colOff>50800</xdr:colOff>
      <xdr:row>97</xdr:row>
      <xdr:rowOff>163455</xdr:rowOff>
    </xdr:to>
    <xdr:cxnSp macro="">
      <xdr:nvCxnSpPr>
        <xdr:cNvPr id="696" name="直線コネクタ 695"/>
        <xdr:cNvCxnSpPr/>
      </xdr:nvCxnSpPr>
      <xdr:spPr>
        <a:xfrm>
          <a:off x="14592300" y="16772151"/>
          <a:ext cx="889000" cy="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137013</xdr:rowOff>
    </xdr:from>
    <xdr:to>
      <xdr:col>76</xdr:col>
      <xdr:colOff>114300</xdr:colOff>
      <xdr:row>97</xdr:row>
      <xdr:rowOff>141501</xdr:rowOff>
    </xdr:to>
    <xdr:cxnSp macro="">
      <xdr:nvCxnSpPr>
        <xdr:cNvPr id="699" name="直線コネクタ 698"/>
        <xdr:cNvCxnSpPr/>
      </xdr:nvCxnSpPr>
      <xdr:spPr>
        <a:xfrm>
          <a:off x="13703300" y="16767663"/>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128907</xdr:rowOff>
    </xdr:from>
    <xdr:to>
      <xdr:col>71</xdr:col>
      <xdr:colOff>177800</xdr:colOff>
      <xdr:row>97</xdr:row>
      <xdr:rowOff>137013</xdr:rowOff>
    </xdr:to>
    <xdr:cxnSp macro="">
      <xdr:nvCxnSpPr>
        <xdr:cNvPr id="702" name="直線コネクタ 701"/>
        <xdr:cNvCxnSpPr/>
      </xdr:nvCxnSpPr>
      <xdr:spPr>
        <a:xfrm>
          <a:off x="12814300" y="16759557"/>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126623</xdr:rowOff>
    </xdr:from>
    <xdr:to>
      <xdr:col>85</xdr:col>
      <xdr:colOff>177800</xdr:colOff>
      <xdr:row>98</xdr:row>
      <xdr:rowOff>56773</xdr:rowOff>
    </xdr:to>
    <xdr:sp macro="" textlink="">
      <xdr:nvSpPr>
        <xdr:cNvPr id="712" name="楕円 711"/>
        <xdr:cNvSpPr/>
      </xdr:nvSpPr>
      <xdr:spPr>
        <a:xfrm>
          <a:off x="16268700" y="167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48887</xdr:rowOff>
    </xdr:from>
    <xdr:ext cx="534377" cy="259045"/>
    <xdr:sp macro="" textlink="">
      <xdr:nvSpPr>
        <xdr:cNvPr id="713" name="公債費該当値テキスト"/>
        <xdr:cNvSpPr txBox="1"/>
      </xdr:nvSpPr>
      <xdr:spPr>
        <a:xfrm>
          <a:off x="16370300" y="166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112655</xdr:rowOff>
    </xdr:from>
    <xdr:to>
      <xdr:col>81</xdr:col>
      <xdr:colOff>101600</xdr:colOff>
      <xdr:row>98</xdr:row>
      <xdr:rowOff>42805</xdr:rowOff>
    </xdr:to>
    <xdr:sp macro="" textlink="">
      <xdr:nvSpPr>
        <xdr:cNvPr id="714" name="楕円 713"/>
        <xdr:cNvSpPr/>
      </xdr:nvSpPr>
      <xdr:spPr>
        <a:xfrm>
          <a:off x="15430500" y="16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33932</xdr:rowOff>
    </xdr:from>
    <xdr:ext cx="534377" cy="259045"/>
    <xdr:sp macro="" textlink="">
      <xdr:nvSpPr>
        <xdr:cNvPr id="715" name="テキスト ボックス 714"/>
        <xdr:cNvSpPr txBox="1"/>
      </xdr:nvSpPr>
      <xdr:spPr>
        <a:xfrm>
          <a:off x="15214111" y="1683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90701</xdr:rowOff>
    </xdr:from>
    <xdr:to>
      <xdr:col>76</xdr:col>
      <xdr:colOff>165100</xdr:colOff>
      <xdr:row>98</xdr:row>
      <xdr:rowOff>20851</xdr:rowOff>
    </xdr:to>
    <xdr:sp macro="" textlink="">
      <xdr:nvSpPr>
        <xdr:cNvPr id="716" name="楕円 715"/>
        <xdr:cNvSpPr/>
      </xdr:nvSpPr>
      <xdr:spPr>
        <a:xfrm>
          <a:off x="14541500" y="167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11978</xdr:rowOff>
    </xdr:from>
    <xdr:ext cx="534377" cy="259045"/>
    <xdr:sp macro="" textlink="">
      <xdr:nvSpPr>
        <xdr:cNvPr id="717" name="テキスト ボックス 716"/>
        <xdr:cNvSpPr txBox="1"/>
      </xdr:nvSpPr>
      <xdr:spPr>
        <a:xfrm>
          <a:off x="14325111" y="1681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86213</xdr:rowOff>
    </xdr:from>
    <xdr:to>
      <xdr:col>72</xdr:col>
      <xdr:colOff>38100</xdr:colOff>
      <xdr:row>98</xdr:row>
      <xdr:rowOff>16363</xdr:rowOff>
    </xdr:to>
    <xdr:sp macro="" textlink="">
      <xdr:nvSpPr>
        <xdr:cNvPr id="718" name="楕円 717"/>
        <xdr:cNvSpPr/>
      </xdr:nvSpPr>
      <xdr:spPr>
        <a:xfrm>
          <a:off x="13652500" y="167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7490</xdr:rowOff>
    </xdr:from>
    <xdr:ext cx="534377" cy="259045"/>
    <xdr:sp macro="" textlink="">
      <xdr:nvSpPr>
        <xdr:cNvPr id="719" name="テキスト ボックス 718"/>
        <xdr:cNvSpPr txBox="1"/>
      </xdr:nvSpPr>
      <xdr:spPr>
        <a:xfrm>
          <a:off x="13436111" y="1680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78107</xdr:rowOff>
    </xdr:from>
    <xdr:to>
      <xdr:col>67</xdr:col>
      <xdr:colOff>101600</xdr:colOff>
      <xdr:row>98</xdr:row>
      <xdr:rowOff>8257</xdr:rowOff>
    </xdr:to>
    <xdr:sp macro="" textlink="">
      <xdr:nvSpPr>
        <xdr:cNvPr id="720" name="楕円 719"/>
        <xdr:cNvSpPr/>
      </xdr:nvSpPr>
      <xdr:spPr>
        <a:xfrm>
          <a:off x="12763500" y="167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24784</xdr:rowOff>
    </xdr:from>
    <xdr:ext cx="534377" cy="259045"/>
    <xdr:sp macro="" textlink="">
      <xdr:nvSpPr>
        <xdr:cNvPr id="721" name="テキスト ボックス 720"/>
        <xdr:cNvSpPr txBox="1"/>
      </xdr:nvSpPr>
      <xdr:spPr>
        <a:xfrm>
          <a:off x="12547111" y="164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類似団体の住民一人当たりのコストと比較して、民生費、衛生費、災害復旧費が大きく上回っている。平成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月豪雨災害の影響によるもので、民生費は前年度比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52,850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千円の増となったが、災害救助に要する経費の増が要因となっている。衛生費は前年度比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86,088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千円の増となったが、防疫活動や廃棄物処理に要する経費の増が要因となっている。災害復旧事業費は、前年度比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37,103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が、公共土木施設や農地・農林漁業施設のみならず、支所庁舎、公民館、学校施設など数多くの公共用施設が被災したことが要因となっている。令和元年度以降、民生費、衛生費については減となる見込みであるが、災害復旧事業については継続した復旧を行っており、事業が完了するまでは類似団体平均を上回る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財政調整基金は、平成</a:t>
          </a:r>
          <a:r>
            <a:rPr kumimoji="1" lang="en-US" altLang="ja-JP" sz="1100">
              <a:solidFill>
                <a:sysClr val="windowText" lastClr="000000"/>
              </a:solidFill>
              <a:latin typeface="ＭＳ ゴシック" pitchFamily="49" charset="-128"/>
              <a:ea typeface="ＭＳ ゴシック" pitchFamily="49" charset="-128"/>
            </a:rPr>
            <a:t>24</a:t>
          </a:r>
          <a:r>
            <a:rPr kumimoji="1" lang="ja-JP" altLang="en-US" sz="1100">
              <a:solidFill>
                <a:sysClr val="windowText" lastClr="000000"/>
              </a:solidFill>
              <a:latin typeface="ＭＳ ゴシック" pitchFamily="49" charset="-128"/>
              <a:ea typeface="ＭＳ ゴシック" pitchFamily="49" charset="-128"/>
            </a:rPr>
            <a:t>年度に目標額である</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億円を積み立て、平成</a:t>
          </a:r>
          <a:r>
            <a:rPr kumimoji="1" lang="en-US" altLang="ja-JP" sz="1100">
              <a:solidFill>
                <a:sysClr val="windowText" lastClr="000000"/>
              </a:solidFill>
              <a:latin typeface="ＭＳ ゴシック" pitchFamily="49" charset="-128"/>
              <a:ea typeface="ＭＳ ゴシック" pitchFamily="49" charset="-128"/>
            </a:rPr>
            <a:t>25</a:t>
          </a:r>
          <a:r>
            <a:rPr kumimoji="1" lang="ja-JP" altLang="en-US" sz="1100">
              <a:solidFill>
                <a:sysClr val="windowText" lastClr="000000"/>
              </a:solidFill>
              <a:latin typeface="ＭＳ ゴシック" pitchFamily="49" charset="-128"/>
              <a:ea typeface="ＭＳ ゴシック" pitchFamily="49" charset="-128"/>
            </a:rPr>
            <a:t>年度以降は、基金を取り崩すことなく運用益の積み立てを行ってたが、平成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a:t>
          </a:r>
          <a:r>
            <a:rPr kumimoji="1" lang="en-US" altLang="ja-JP" sz="1100">
              <a:solidFill>
                <a:sysClr val="windowText" lastClr="000000"/>
              </a:solidFill>
              <a:latin typeface="ＭＳ ゴシック" pitchFamily="49" charset="-128"/>
              <a:ea typeface="ＭＳ ゴシック" pitchFamily="49" charset="-128"/>
            </a:rPr>
            <a:t>7</a:t>
          </a:r>
          <a:r>
            <a:rPr kumimoji="1" lang="ja-JP" altLang="en-US" sz="1100">
              <a:solidFill>
                <a:sysClr val="windowText" lastClr="000000"/>
              </a:solidFill>
              <a:latin typeface="ＭＳ ゴシック" pitchFamily="49" charset="-128"/>
              <a:ea typeface="ＭＳ ゴシック" pitchFamily="49" charset="-128"/>
            </a:rPr>
            <a:t>月豪雨災害により</a:t>
          </a:r>
          <a:r>
            <a:rPr kumimoji="1" lang="en-US" altLang="ja-JP" sz="1100">
              <a:solidFill>
                <a:sysClr val="windowText" lastClr="000000"/>
              </a:solidFill>
              <a:latin typeface="ＭＳ ゴシック" pitchFamily="49" charset="-128"/>
              <a:ea typeface="ＭＳ ゴシック" pitchFamily="49" charset="-128"/>
            </a:rPr>
            <a:t>5</a:t>
          </a:r>
          <a:r>
            <a:rPr kumimoji="1" lang="ja-JP" altLang="en-US" sz="1100">
              <a:solidFill>
                <a:sysClr val="windowText" lastClr="000000"/>
              </a:solidFill>
              <a:latin typeface="ＭＳ ゴシック" pitchFamily="49" charset="-128"/>
              <a:ea typeface="ＭＳ ゴシック" pitchFamily="49" charset="-128"/>
            </a:rPr>
            <a:t>億円を取り崩し、標準財政規模に占める割合は前年度比</a:t>
          </a:r>
          <a:r>
            <a:rPr kumimoji="1" lang="en-US" altLang="ja-JP" sz="1100">
              <a:solidFill>
                <a:sysClr val="windowText" lastClr="000000"/>
              </a:solidFill>
              <a:latin typeface="ＭＳ ゴシック" pitchFamily="49" charset="-128"/>
              <a:ea typeface="ＭＳ ゴシック" pitchFamily="49" charset="-128"/>
            </a:rPr>
            <a:t>3.11</a:t>
          </a:r>
          <a:r>
            <a:rPr kumimoji="1" lang="ja-JP" altLang="en-US" sz="1100">
              <a:solidFill>
                <a:sysClr val="windowText" lastClr="000000"/>
              </a:solidFill>
              <a:latin typeface="ＭＳ ゴシック" pitchFamily="49" charset="-128"/>
              <a:ea typeface="ＭＳ ゴシック" pitchFamily="49" charset="-128"/>
            </a:rPr>
            <a:t>ポイント減となった。結果実質収支額は、前年度とほぼ同額となる</a:t>
          </a:r>
          <a:r>
            <a:rPr kumimoji="1" lang="en-US" altLang="ja-JP" sz="1100">
              <a:solidFill>
                <a:sysClr val="windowText" lastClr="000000"/>
              </a:solidFill>
              <a:latin typeface="ＭＳ ゴシック" pitchFamily="49" charset="-128"/>
              <a:ea typeface="ＭＳ ゴシック" pitchFamily="49" charset="-128"/>
            </a:rPr>
            <a:t>19</a:t>
          </a:r>
          <a:r>
            <a:rPr kumimoji="1" lang="ja-JP" altLang="en-US" sz="1100">
              <a:solidFill>
                <a:sysClr val="windowText" lastClr="000000"/>
              </a:solidFill>
              <a:latin typeface="ＭＳ ゴシック" pitchFamily="49" charset="-128"/>
              <a:ea typeface="ＭＳ ゴシック" pitchFamily="49" charset="-128"/>
            </a:rPr>
            <a:t>億</a:t>
          </a:r>
          <a:r>
            <a:rPr kumimoji="1" lang="en-US" altLang="ja-JP" sz="1100">
              <a:solidFill>
                <a:sysClr val="windowText" lastClr="000000"/>
              </a:solidFill>
              <a:latin typeface="ＭＳ ゴシック" pitchFamily="49" charset="-128"/>
              <a:ea typeface="ＭＳ ゴシック" pitchFamily="49" charset="-128"/>
            </a:rPr>
            <a:t>8,800</a:t>
          </a:r>
          <a:r>
            <a:rPr kumimoji="1" lang="ja-JP" altLang="en-US" sz="1100">
              <a:solidFill>
                <a:sysClr val="windowText" lastClr="000000"/>
              </a:solidFill>
              <a:latin typeface="ＭＳ ゴシック" pitchFamily="49" charset="-128"/>
              <a:ea typeface="ＭＳ ゴシック" pitchFamily="49" charset="-128"/>
            </a:rPr>
            <a:t>万円の黒字となったが、実質単年度収支は</a:t>
          </a:r>
          <a:r>
            <a:rPr kumimoji="1" lang="en-US" altLang="ja-JP" sz="1100">
              <a:solidFill>
                <a:sysClr val="windowText" lastClr="000000"/>
              </a:solidFill>
              <a:latin typeface="ＭＳ ゴシック" pitchFamily="49" charset="-128"/>
              <a:ea typeface="ＭＳ ゴシック" pitchFamily="49" charset="-128"/>
            </a:rPr>
            <a:t>4</a:t>
          </a:r>
          <a:r>
            <a:rPr kumimoji="1" lang="ja-JP" altLang="en-US" sz="1100">
              <a:solidFill>
                <a:sysClr val="windowText" lastClr="000000"/>
              </a:solidFill>
              <a:latin typeface="ＭＳ ゴシック" pitchFamily="49" charset="-128"/>
              <a:ea typeface="ＭＳ ゴシック" pitchFamily="49" charset="-128"/>
            </a:rPr>
            <a:t>億</a:t>
          </a:r>
          <a:r>
            <a:rPr kumimoji="1" lang="en-US" altLang="ja-JP" sz="1100">
              <a:solidFill>
                <a:sysClr val="windowText" lastClr="000000"/>
              </a:solidFill>
              <a:latin typeface="ＭＳ ゴシック" pitchFamily="49" charset="-128"/>
              <a:ea typeface="ＭＳ ゴシック" pitchFamily="49" charset="-128"/>
            </a:rPr>
            <a:t>9,200</a:t>
          </a:r>
          <a:r>
            <a:rPr kumimoji="1" lang="ja-JP" altLang="en-US" sz="1100">
              <a:solidFill>
                <a:sysClr val="windowText" lastClr="000000"/>
              </a:solidFill>
              <a:latin typeface="ＭＳ ゴシック" pitchFamily="49" charset="-128"/>
              <a:ea typeface="ＭＳ ゴシック" pitchFamily="49" charset="-128"/>
            </a:rPr>
            <a:t>万円の赤字、前年度比</a:t>
          </a:r>
          <a:r>
            <a:rPr kumimoji="1" lang="en-US" altLang="ja-JP" sz="1100">
              <a:solidFill>
                <a:sysClr val="windowText" lastClr="000000"/>
              </a:solidFill>
              <a:latin typeface="ＭＳ ゴシック" pitchFamily="49" charset="-128"/>
              <a:ea typeface="ＭＳ ゴシック" pitchFamily="49" charset="-128"/>
            </a:rPr>
            <a:t>4.48</a:t>
          </a:r>
          <a:r>
            <a:rPr kumimoji="1" lang="ja-JP" altLang="en-US" sz="1100">
              <a:solidFill>
                <a:sysClr val="windowText" lastClr="000000"/>
              </a:solidFill>
              <a:latin typeface="ＭＳ ゴシック" pitchFamily="49" charset="-128"/>
              <a:ea typeface="ＭＳ ゴシック" pitchFamily="49" charset="-128"/>
            </a:rPr>
            <a:t>ポイント減となった。</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今後市民文化会館建設などの大型事業が予定されており、健全な財政運営を図っていくため、事業精査による経費削減や、国県補助金等の歳入確保に努める。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昨年度に引き続き、住宅新築資金等貸付事業特別会計は赤字となっている。貸付金償還金の徴収に力を入れているものの解消には至っていない。</a:t>
          </a:r>
        </a:p>
        <a:p>
          <a:r>
            <a:rPr kumimoji="1" lang="ja-JP" altLang="en-US" sz="1400">
              <a:solidFill>
                <a:sysClr val="windowText" lastClr="000000"/>
              </a:solidFill>
              <a:latin typeface="ＭＳ ゴシック" pitchFamily="49" charset="-128"/>
              <a:ea typeface="ＭＳ ゴシック" pitchFamily="49" charset="-128"/>
            </a:rPr>
            <a:t>　その他の会計は黒字となってはいるが、病院事業会計については年々資金剰余金が減少している状態で、厳しい事業運営となっている。</a:t>
          </a:r>
        </a:p>
        <a:p>
          <a:r>
            <a:rPr kumimoji="1" lang="ja-JP" altLang="en-US" sz="1400">
              <a:solidFill>
                <a:sysClr val="windowText" lastClr="000000"/>
              </a:solidFill>
              <a:latin typeface="ＭＳ ゴシック" pitchFamily="49" charset="-128"/>
              <a:ea typeface="ＭＳ ゴシック" pitchFamily="49" charset="-128"/>
            </a:rPr>
            <a:t>　今後も各会計において、財政の健全化に向けた取り組みを進める。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34683337</v>
      </c>
      <c r="BO4" s="461"/>
      <c r="BP4" s="461"/>
      <c r="BQ4" s="461"/>
      <c r="BR4" s="461"/>
      <c r="BS4" s="461"/>
      <c r="BT4" s="461"/>
      <c r="BU4" s="462"/>
      <c r="BV4" s="460">
        <v>25920397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13.6</v>
      </c>
      <c r="CU4" s="642"/>
      <c r="CV4" s="642"/>
      <c r="CW4" s="642"/>
      <c r="CX4" s="642"/>
      <c r="CY4" s="642"/>
      <c r="CZ4" s="642"/>
      <c r="DA4" s="643"/>
      <c r="DB4" s="641">
        <v>13.3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32216482</v>
      </c>
      <c r="BO5" s="466"/>
      <c r="BP5" s="466"/>
      <c r="BQ5" s="466"/>
      <c r="BR5" s="466"/>
      <c r="BS5" s="466"/>
      <c r="BT5" s="466"/>
      <c r="BU5" s="467"/>
      <c r="BV5" s="465">
        <v>23849026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91.2</v>
      </c>
      <c r="CU5" s="436"/>
      <c r="CV5" s="436"/>
      <c r="CW5" s="436"/>
      <c r="CX5" s="436"/>
      <c r="CY5" s="436"/>
      <c r="CZ5" s="436"/>
      <c r="DA5" s="437"/>
      <c r="DB5" s="435">
        <v>89.7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2466855</v>
      </c>
      <c r="BO6" s="466"/>
      <c r="BP6" s="466"/>
      <c r="BQ6" s="466"/>
      <c r="BR6" s="466"/>
      <c r="BS6" s="466"/>
      <c r="BT6" s="466"/>
      <c r="BU6" s="467"/>
      <c r="BV6" s="465">
        <v>2071371</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95.6</v>
      </c>
      <c r="CU6" s="616"/>
      <c r="CV6" s="616"/>
      <c r="CW6" s="616"/>
      <c r="CX6" s="616"/>
      <c r="CY6" s="616"/>
      <c r="CZ6" s="616"/>
      <c r="DA6" s="617"/>
      <c r="DB6" s="615">
        <v>93.1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478768</v>
      </c>
      <c r="BO7" s="466"/>
      <c r="BP7" s="466"/>
      <c r="BQ7" s="466"/>
      <c r="BR7" s="466"/>
      <c r="BS7" s="466"/>
      <c r="BT7" s="466"/>
      <c r="BU7" s="467"/>
      <c r="BV7" s="465">
        <v>90609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14640207</v>
      </c>
      <c r="CU7" s="466"/>
      <c r="CV7" s="466"/>
      <c r="CW7" s="466"/>
      <c r="CX7" s="466"/>
      <c r="CY7" s="466"/>
      <c r="CZ7" s="466"/>
      <c r="DA7" s="467"/>
      <c r="DB7" s="465">
        <v>14861349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1988087</v>
      </c>
      <c r="BO8" s="466"/>
      <c r="BP8" s="466"/>
      <c r="BQ8" s="466"/>
      <c r="BR8" s="466"/>
      <c r="BS8" s="466"/>
      <c r="BT8" s="466"/>
      <c r="BU8" s="467"/>
      <c r="BV8" s="465">
        <v>1980762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0.36</v>
      </c>
      <c r="CU8" s="579"/>
      <c r="CV8" s="579"/>
      <c r="CW8" s="579"/>
      <c r="CX8" s="579"/>
      <c r="CY8" s="579"/>
      <c r="CZ8" s="579"/>
      <c r="DA8" s="580"/>
      <c r="DB8" s="578">
        <v>0.36</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44086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7325</v>
      </c>
      <c r="BO9" s="466"/>
      <c r="BP9" s="466"/>
      <c r="BQ9" s="466"/>
      <c r="BR9" s="466"/>
      <c r="BS9" s="466"/>
      <c r="BT9" s="466"/>
      <c r="BU9" s="467"/>
      <c r="BV9" s="465">
        <v>165923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11.6</v>
      </c>
      <c r="CU9" s="436"/>
      <c r="CV9" s="436"/>
      <c r="CW9" s="436"/>
      <c r="CX9" s="436"/>
      <c r="CY9" s="436"/>
      <c r="CZ9" s="436"/>
      <c r="DA9" s="437"/>
      <c r="DB9" s="435">
        <v>13.6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47157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423</v>
      </c>
      <c r="BO10" s="466"/>
      <c r="BP10" s="466"/>
      <c r="BQ10" s="466"/>
      <c r="BR10" s="466"/>
      <c r="BS10" s="466"/>
      <c r="BT10" s="466"/>
      <c r="BU10" s="467"/>
      <c r="BV10" s="465">
        <v>764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43400</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500000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43249</v>
      </c>
      <c r="S13" s="569"/>
      <c r="T13" s="569"/>
      <c r="U13" s="569"/>
      <c r="V13" s="570"/>
      <c r="W13" s="556" t="s">
        <v>140</v>
      </c>
      <c r="X13" s="478"/>
      <c r="Y13" s="478"/>
      <c r="Z13" s="478"/>
      <c r="AA13" s="478"/>
      <c r="AB13" s="479"/>
      <c r="AC13" s="441">
        <v>2431</v>
      </c>
      <c r="AD13" s="442"/>
      <c r="AE13" s="442"/>
      <c r="AF13" s="442"/>
      <c r="AG13" s="443"/>
      <c r="AH13" s="441">
        <v>2588</v>
      </c>
      <c r="AI13" s="442"/>
      <c r="AJ13" s="442"/>
      <c r="AK13" s="442"/>
      <c r="AL13" s="444"/>
      <c r="AM13" s="534" t="s">
        <v>141</v>
      </c>
      <c r="AN13" s="439"/>
      <c r="AO13" s="439"/>
      <c r="AP13" s="439"/>
      <c r="AQ13" s="439"/>
      <c r="AR13" s="439"/>
      <c r="AS13" s="439"/>
      <c r="AT13" s="440"/>
      <c r="AU13" s="522" t="s">
        <v>134</v>
      </c>
      <c r="AV13" s="523"/>
      <c r="AW13" s="523"/>
      <c r="AX13" s="523"/>
      <c r="AY13" s="445" t="s">
        <v>142</v>
      </c>
      <c r="AZ13" s="446"/>
      <c r="BA13" s="446"/>
      <c r="BB13" s="446"/>
      <c r="BC13" s="446"/>
      <c r="BD13" s="446"/>
      <c r="BE13" s="446"/>
      <c r="BF13" s="446"/>
      <c r="BG13" s="446"/>
      <c r="BH13" s="446"/>
      <c r="BI13" s="446"/>
      <c r="BJ13" s="446"/>
      <c r="BK13" s="446"/>
      <c r="BL13" s="446"/>
      <c r="BM13" s="447"/>
      <c r="BN13" s="465">
        <v>-492252</v>
      </c>
      <c r="BO13" s="466"/>
      <c r="BP13" s="466"/>
      <c r="BQ13" s="466"/>
      <c r="BR13" s="466"/>
      <c r="BS13" s="466"/>
      <c r="BT13" s="466"/>
      <c r="BU13" s="467"/>
      <c r="BV13" s="465">
        <v>166687</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8.1999999999999993</v>
      </c>
      <c r="CU13" s="436"/>
      <c r="CV13" s="436"/>
      <c r="CW13" s="436"/>
      <c r="CX13" s="436"/>
      <c r="CY13" s="436"/>
      <c r="CZ13" s="436"/>
      <c r="DA13" s="437"/>
      <c r="DB13" s="435">
        <v>8.5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44266</v>
      </c>
      <c r="S14" s="569"/>
      <c r="T14" s="569"/>
      <c r="U14" s="569"/>
      <c r="V14" s="570"/>
      <c r="W14" s="571"/>
      <c r="X14" s="481"/>
      <c r="Y14" s="481"/>
      <c r="Z14" s="481"/>
      <c r="AA14" s="481"/>
      <c r="AB14" s="482"/>
      <c r="AC14" s="561">
        <v>12.1</v>
      </c>
      <c r="AD14" s="562"/>
      <c r="AE14" s="562"/>
      <c r="AF14" s="562"/>
      <c r="AG14" s="563"/>
      <c r="AH14" s="561">
        <v>12.6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36.5</v>
      </c>
      <c r="CU14" s="573"/>
      <c r="CV14" s="573"/>
      <c r="CW14" s="573"/>
      <c r="CX14" s="573"/>
      <c r="CY14" s="573"/>
      <c r="CZ14" s="573"/>
      <c r="DA14" s="574"/>
      <c r="DB14" s="572">
        <v>39.5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44118</v>
      </c>
      <c r="S15" s="569"/>
      <c r="T15" s="569"/>
      <c r="U15" s="569"/>
      <c r="V15" s="570"/>
      <c r="W15" s="556" t="s">
        <v>147</v>
      </c>
      <c r="X15" s="478"/>
      <c r="Y15" s="478"/>
      <c r="Z15" s="478"/>
      <c r="AA15" s="478"/>
      <c r="AB15" s="479"/>
      <c r="AC15" s="441">
        <v>4473</v>
      </c>
      <c r="AD15" s="442"/>
      <c r="AE15" s="442"/>
      <c r="AF15" s="442"/>
      <c r="AG15" s="443"/>
      <c r="AH15" s="441">
        <v>4628</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4572295</v>
      </c>
      <c r="BO15" s="461"/>
      <c r="BP15" s="461"/>
      <c r="BQ15" s="461"/>
      <c r="BR15" s="461"/>
      <c r="BS15" s="461"/>
      <c r="BT15" s="461"/>
      <c r="BU15" s="462"/>
      <c r="BV15" s="460">
        <v>4538542</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22.2</v>
      </c>
      <c r="AD16" s="562"/>
      <c r="AE16" s="562"/>
      <c r="AF16" s="562"/>
      <c r="AG16" s="563"/>
      <c r="AH16" s="561">
        <v>22.5</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12557412</v>
      </c>
      <c r="BO16" s="466"/>
      <c r="BP16" s="466"/>
      <c r="BQ16" s="466"/>
      <c r="BR16" s="466"/>
      <c r="BS16" s="466"/>
      <c r="BT16" s="466"/>
      <c r="BU16" s="467"/>
      <c r="BV16" s="465">
        <v>12618542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151</v>
      </c>
      <c r="S17" s="554"/>
      <c r="T17" s="554"/>
      <c r="U17" s="554"/>
      <c r="V17" s="555"/>
      <c r="W17" s="556" t="s">
        <v>154</v>
      </c>
      <c r="X17" s="478"/>
      <c r="Y17" s="478"/>
      <c r="Z17" s="478"/>
      <c r="AA17" s="478"/>
      <c r="AB17" s="479"/>
      <c r="AC17" s="441">
        <v>13225</v>
      </c>
      <c r="AD17" s="442"/>
      <c r="AE17" s="442"/>
      <c r="AF17" s="442"/>
      <c r="AG17" s="443"/>
      <c r="AH17" s="441">
        <v>13372</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5748833</v>
      </c>
      <c r="BO17" s="466"/>
      <c r="BP17" s="466"/>
      <c r="BQ17" s="466"/>
      <c r="BR17" s="466"/>
      <c r="BS17" s="466"/>
      <c r="BT17" s="466"/>
      <c r="BU17" s="467"/>
      <c r="BV17" s="465">
        <v>5706457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432.22</v>
      </c>
      <c r="M18" s="530"/>
      <c r="N18" s="530"/>
      <c r="O18" s="530"/>
      <c r="P18" s="530"/>
      <c r="Q18" s="530"/>
      <c r="R18" s="531"/>
      <c r="S18" s="531"/>
      <c r="T18" s="531"/>
      <c r="U18" s="531"/>
      <c r="V18" s="532"/>
      <c r="W18" s="546"/>
      <c r="X18" s="547"/>
      <c r="Y18" s="547"/>
      <c r="Z18" s="547"/>
      <c r="AA18" s="547"/>
      <c r="AB18" s="557"/>
      <c r="AC18" s="429">
        <v>65.7</v>
      </c>
      <c r="AD18" s="430"/>
      <c r="AE18" s="430"/>
      <c r="AF18" s="430"/>
      <c r="AG18" s="533"/>
      <c r="AH18" s="429">
        <v>65</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13334543</v>
      </c>
      <c r="BO18" s="466"/>
      <c r="BP18" s="466"/>
      <c r="BQ18" s="466"/>
      <c r="BR18" s="466"/>
      <c r="BS18" s="466"/>
      <c r="BT18" s="466"/>
      <c r="BU18" s="467"/>
      <c r="BV18" s="465">
        <v>13351064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102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19979767</v>
      </c>
      <c r="BO19" s="466"/>
      <c r="BP19" s="466"/>
      <c r="BQ19" s="466"/>
      <c r="BR19" s="466"/>
      <c r="BS19" s="466"/>
      <c r="BT19" s="466"/>
      <c r="BU19" s="467"/>
      <c r="BV19" s="465">
        <v>18619404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18057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27387765</v>
      </c>
      <c r="BO23" s="466"/>
      <c r="BP23" s="466"/>
      <c r="BQ23" s="466"/>
      <c r="BR23" s="466"/>
      <c r="BS23" s="466"/>
      <c r="BT23" s="466"/>
      <c r="BU23" s="467"/>
      <c r="BV23" s="465">
        <v>24058798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8710</v>
      </c>
      <c r="R24" s="442"/>
      <c r="S24" s="442"/>
      <c r="T24" s="442"/>
      <c r="U24" s="442"/>
      <c r="V24" s="443"/>
      <c r="W24" s="507"/>
      <c r="X24" s="498"/>
      <c r="Y24" s="499"/>
      <c r="Z24" s="438" t="s">
        <v>170</v>
      </c>
      <c r="AA24" s="439"/>
      <c r="AB24" s="439"/>
      <c r="AC24" s="439"/>
      <c r="AD24" s="439"/>
      <c r="AE24" s="439"/>
      <c r="AF24" s="439"/>
      <c r="AG24" s="440"/>
      <c r="AH24" s="441">
        <v>454</v>
      </c>
      <c r="AI24" s="442"/>
      <c r="AJ24" s="442"/>
      <c r="AK24" s="442"/>
      <c r="AL24" s="443"/>
      <c r="AM24" s="441">
        <v>1421020</v>
      </c>
      <c r="AN24" s="442"/>
      <c r="AO24" s="442"/>
      <c r="AP24" s="442"/>
      <c r="AQ24" s="442"/>
      <c r="AR24" s="443"/>
      <c r="AS24" s="441">
        <v>3130</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21736718</v>
      </c>
      <c r="BO24" s="466"/>
      <c r="BP24" s="466"/>
      <c r="BQ24" s="466"/>
      <c r="BR24" s="466"/>
      <c r="BS24" s="466"/>
      <c r="BT24" s="466"/>
      <c r="BU24" s="467"/>
      <c r="BV24" s="465">
        <v>18046946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6760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174</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3921183</v>
      </c>
      <c r="BO25" s="461"/>
      <c r="BP25" s="461"/>
      <c r="BQ25" s="461"/>
      <c r="BR25" s="461"/>
      <c r="BS25" s="461"/>
      <c r="BT25" s="461"/>
      <c r="BU25" s="462"/>
      <c r="BV25" s="460">
        <v>5635951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5650</v>
      </c>
      <c r="R26" s="442"/>
      <c r="S26" s="442"/>
      <c r="T26" s="442"/>
      <c r="U26" s="442"/>
      <c r="V26" s="443"/>
      <c r="W26" s="507"/>
      <c r="X26" s="498"/>
      <c r="Y26" s="499"/>
      <c r="Z26" s="438" t="s">
        <v>177</v>
      </c>
      <c r="AA26" s="520"/>
      <c r="AB26" s="520"/>
      <c r="AC26" s="520"/>
      <c r="AD26" s="520"/>
      <c r="AE26" s="520"/>
      <c r="AF26" s="520"/>
      <c r="AG26" s="521"/>
      <c r="AH26" s="441">
        <v>31</v>
      </c>
      <c r="AI26" s="442"/>
      <c r="AJ26" s="442"/>
      <c r="AK26" s="442"/>
      <c r="AL26" s="443"/>
      <c r="AM26" s="441">
        <v>83700</v>
      </c>
      <c r="AN26" s="442"/>
      <c r="AO26" s="442"/>
      <c r="AP26" s="442"/>
      <c r="AQ26" s="442"/>
      <c r="AR26" s="443"/>
      <c r="AS26" s="441">
        <v>2700</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179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4470</v>
      </c>
      <c r="R27" s="442"/>
      <c r="S27" s="442"/>
      <c r="T27" s="442"/>
      <c r="U27" s="442"/>
      <c r="V27" s="443"/>
      <c r="W27" s="507"/>
      <c r="X27" s="498"/>
      <c r="Y27" s="499"/>
      <c r="Z27" s="438" t="s">
        <v>181</v>
      </c>
      <c r="AA27" s="439"/>
      <c r="AB27" s="439"/>
      <c r="AC27" s="439"/>
      <c r="AD27" s="439"/>
      <c r="AE27" s="439"/>
      <c r="AF27" s="439"/>
      <c r="AG27" s="440"/>
      <c r="AH27" s="441">
        <v>17</v>
      </c>
      <c r="AI27" s="442"/>
      <c r="AJ27" s="442"/>
      <c r="AK27" s="442"/>
      <c r="AL27" s="443"/>
      <c r="AM27" s="441">
        <v>57012</v>
      </c>
      <c r="AN27" s="442"/>
      <c r="AO27" s="442"/>
      <c r="AP27" s="442"/>
      <c r="AQ27" s="442"/>
      <c r="AR27" s="443"/>
      <c r="AS27" s="441">
        <v>3354</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419673</v>
      </c>
      <c r="BO27" s="469"/>
      <c r="BP27" s="469"/>
      <c r="BQ27" s="469"/>
      <c r="BR27" s="469"/>
      <c r="BS27" s="469"/>
      <c r="BT27" s="469"/>
      <c r="BU27" s="470"/>
      <c r="BV27" s="468">
        <v>419670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3700</v>
      </c>
      <c r="R28" s="442"/>
      <c r="S28" s="442"/>
      <c r="T28" s="442"/>
      <c r="U28" s="442"/>
      <c r="V28" s="443"/>
      <c r="W28" s="507"/>
      <c r="X28" s="498"/>
      <c r="Y28" s="499"/>
      <c r="Z28" s="438" t="s">
        <v>184</v>
      </c>
      <c r="AA28" s="439"/>
      <c r="AB28" s="439"/>
      <c r="AC28" s="439"/>
      <c r="AD28" s="439"/>
      <c r="AE28" s="439"/>
      <c r="AF28" s="439"/>
      <c r="AG28" s="440"/>
      <c r="AH28" s="441" t="s">
        <v>128</v>
      </c>
      <c r="AI28" s="442"/>
      <c r="AJ28" s="442"/>
      <c r="AK28" s="442"/>
      <c r="AL28" s="443"/>
      <c r="AM28" s="441" t="s">
        <v>174</v>
      </c>
      <c r="AN28" s="442"/>
      <c r="AO28" s="442"/>
      <c r="AP28" s="442"/>
      <c r="AQ28" s="442"/>
      <c r="AR28" s="443"/>
      <c r="AS28" s="441" t="s">
        <v>174</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2523001</v>
      </c>
      <c r="BO28" s="461"/>
      <c r="BP28" s="461"/>
      <c r="BQ28" s="461"/>
      <c r="BR28" s="461"/>
      <c r="BS28" s="461"/>
      <c r="BT28" s="461"/>
      <c r="BU28" s="462"/>
      <c r="BV28" s="460">
        <v>3022578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19</v>
      </c>
      <c r="M29" s="442"/>
      <c r="N29" s="442"/>
      <c r="O29" s="442"/>
      <c r="P29" s="443"/>
      <c r="Q29" s="441">
        <v>3440</v>
      </c>
      <c r="R29" s="442"/>
      <c r="S29" s="442"/>
      <c r="T29" s="442"/>
      <c r="U29" s="442"/>
      <c r="V29" s="443"/>
      <c r="W29" s="508"/>
      <c r="X29" s="509"/>
      <c r="Y29" s="510"/>
      <c r="Z29" s="438" t="s">
        <v>187</v>
      </c>
      <c r="AA29" s="439"/>
      <c r="AB29" s="439"/>
      <c r="AC29" s="439"/>
      <c r="AD29" s="439"/>
      <c r="AE29" s="439"/>
      <c r="AF29" s="439"/>
      <c r="AG29" s="440"/>
      <c r="AH29" s="441">
        <v>471</v>
      </c>
      <c r="AI29" s="442"/>
      <c r="AJ29" s="442"/>
      <c r="AK29" s="442"/>
      <c r="AL29" s="443"/>
      <c r="AM29" s="441">
        <v>1478032</v>
      </c>
      <c r="AN29" s="442"/>
      <c r="AO29" s="442"/>
      <c r="AP29" s="442"/>
      <c r="AQ29" s="442"/>
      <c r="AR29" s="443"/>
      <c r="AS29" s="441">
        <v>3138</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1050868</v>
      </c>
      <c r="BO29" s="466"/>
      <c r="BP29" s="466"/>
      <c r="BQ29" s="466"/>
      <c r="BR29" s="466"/>
      <c r="BS29" s="466"/>
      <c r="BT29" s="466"/>
      <c r="BU29" s="467"/>
      <c r="BV29" s="465">
        <v>1050669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93.8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4134637</v>
      </c>
      <c r="BO30" s="469"/>
      <c r="BP30" s="469"/>
      <c r="BQ30" s="469"/>
      <c r="BR30" s="469"/>
      <c r="BS30" s="469"/>
      <c r="BT30" s="469"/>
      <c r="BU30" s="470"/>
      <c r="BV30" s="468">
        <v>4055384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12</v>
      </c>
      <c r="BF34" s="424"/>
      <c r="BG34" s="423" t="str">
        <f>IF('各会計、関係団体の財政状況及び健全化判断比率'!B35="","",'各会計、関係団体の財政状況及び健全化判断比率'!B35)</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17</v>
      </c>
      <c r="BX34" s="424"/>
      <c r="BY34" s="423" t="str">
        <f>IF('各会計、関係団体の財政状況及び健全化判断比率'!B68="","",'各会計、関係団体の財政状況及び健全化判断比率'!B68)</f>
        <v>愛媛県市町総合事務組合(退職手当事業分)</v>
      </c>
      <c r="BZ34" s="423"/>
      <c r="CA34" s="423"/>
      <c r="CB34" s="423"/>
      <c r="CC34" s="423"/>
      <c r="CD34" s="423"/>
      <c r="CE34" s="423"/>
      <c r="CF34" s="423"/>
      <c r="CG34" s="423"/>
      <c r="CH34" s="423"/>
      <c r="CI34" s="423"/>
      <c r="CJ34" s="423"/>
      <c r="CK34" s="423"/>
      <c r="CL34" s="423"/>
      <c r="CM34" s="423"/>
      <c r="CN34" s="213"/>
      <c r="CO34" s="424">
        <f>IF(CQ34="","",MAX(C34:D43,U34:V43,AM34:AN43,BE34:BF43,BW34:BX43)+1)</f>
        <v>27</v>
      </c>
      <c r="CP34" s="424"/>
      <c r="CQ34" s="423" t="str">
        <f>IF('各会計、関係団体の財政状況及び健全化判断比率'!BS7="","",'各会計、関係団体の財政状況及び健全化判断比率'!BS7)</f>
        <v>株式会社おおず街なか再生館</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国民健康保険診療所特別会計</v>
      </c>
      <c r="X35" s="423"/>
      <c r="Y35" s="423"/>
      <c r="Z35" s="423"/>
      <c r="AA35" s="423"/>
      <c r="AB35" s="423"/>
      <c r="AC35" s="423"/>
      <c r="AD35" s="423"/>
      <c r="AE35" s="423"/>
      <c r="AF35" s="423"/>
      <c r="AG35" s="423"/>
      <c r="AH35" s="423"/>
      <c r="AI35" s="423"/>
      <c r="AJ35" s="423"/>
      <c r="AK35" s="423"/>
      <c r="AL35" s="213"/>
      <c r="AM35" s="424">
        <f t="shared" ref="AM35:AM43" si="0">IF(AO35="","",AM34+1)</f>
        <v>10</v>
      </c>
      <c r="AN35" s="424"/>
      <c r="AO35" s="423" t="str">
        <f>IF('各会計、関係団体の財政状況及び健全化判断比率'!B33="","",'各会計、関係団体の財政状況及び健全化判断比率'!B33)</f>
        <v>工業用水道事業会計</v>
      </c>
      <c r="AP35" s="423"/>
      <c r="AQ35" s="423"/>
      <c r="AR35" s="423"/>
      <c r="AS35" s="423"/>
      <c r="AT35" s="423"/>
      <c r="AU35" s="423"/>
      <c r="AV35" s="423"/>
      <c r="AW35" s="423"/>
      <c r="AX35" s="423"/>
      <c r="AY35" s="423"/>
      <c r="AZ35" s="423"/>
      <c r="BA35" s="423"/>
      <c r="BB35" s="423"/>
      <c r="BC35" s="423"/>
      <c r="BD35" s="213"/>
      <c r="BE35" s="424">
        <f t="shared" ref="BE35:BE43" si="1">IF(BG35="","",BE34+1)</f>
        <v>13</v>
      </c>
      <c r="BF35" s="424"/>
      <c r="BG35" s="423" t="str">
        <f>IF('各会計、関係団体の財政状況及び健全化判断比率'!B36="","",'各会計、関係団体の財政状況及び健全化判断比率'!B36)</f>
        <v>港湾施設事業特別会計</v>
      </c>
      <c r="BH35" s="423"/>
      <c r="BI35" s="423"/>
      <c r="BJ35" s="423"/>
      <c r="BK35" s="423"/>
      <c r="BL35" s="423"/>
      <c r="BM35" s="423"/>
      <c r="BN35" s="423"/>
      <c r="BO35" s="423"/>
      <c r="BP35" s="423"/>
      <c r="BQ35" s="423"/>
      <c r="BR35" s="423"/>
      <c r="BS35" s="423"/>
      <c r="BT35" s="423"/>
      <c r="BU35" s="423"/>
      <c r="BV35" s="213"/>
      <c r="BW35" s="424">
        <f t="shared" ref="BW35:BW43" si="2">IF(BY35="","",BW34+1)</f>
        <v>18</v>
      </c>
      <c r="BX35" s="424"/>
      <c r="BY35" s="423" t="str">
        <f>IF('各会計、関係団体の財政状況及び健全化判断比率'!B69="","",'各会計、関係団体の財政状況及び健全化判断比率'!B69)</f>
        <v>愛媛県市町総合事務組合(消防補償事業分)</v>
      </c>
      <c r="BZ35" s="423"/>
      <c r="CA35" s="423"/>
      <c r="CB35" s="423"/>
      <c r="CC35" s="423"/>
      <c r="CD35" s="423"/>
      <c r="CE35" s="423"/>
      <c r="CF35" s="423"/>
      <c r="CG35" s="423"/>
      <c r="CH35" s="423"/>
      <c r="CI35" s="423"/>
      <c r="CJ35" s="423"/>
      <c r="CK35" s="423"/>
      <c r="CL35" s="423"/>
      <c r="CM35" s="423"/>
      <c r="CN35" s="213"/>
      <c r="CO35" s="424">
        <f t="shared" ref="CO35:CO43" si="3">IF(CQ35="","",CO34+1)</f>
        <v>28</v>
      </c>
      <c r="CP35" s="424"/>
      <c r="CQ35" s="423" t="str">
        <f>IF('各会計、関係団体の財政状況及び健全化判断比率'!BS8="","",'各会計、関係団体の財政状況及び健全化判断比率'!BS8)</f>
        <v>青島海運有限会社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土地取得造成特別会計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11</v>
      </c>
      <c r="AN36" s="424"/>
      <c r="AO36" s="423" t="str">
        <f>IF('各会計、関係団体の財政状況及び健全化判断比率'!B34="","",'各会計、関係団体の財政状況及び健全化判断比率'!B34)</f>
        <v>病院事業会計</v>
      </c>
      <c r="AP36" s="423"/>
      <c r="AQ36" s="423"/>
      <c r="AR36" s="423"/>
      <c r="AS36" s="423"/>
      <c r="AT36" s="423"/>
      <c r="AU36" s="423"/>
      <c r="AV36" s="423"/>
      <c r="AW36" s="423"/>
      <c r="AX36" s="423"/>
      <c r="AY36" s="423"/>
      <c r="AZ36" s="423"/>
      <c r="BA36" s="423"/>
      <c r="BB36" s="423"/>
      <c r="BC36" s="423"/>
      <c r="BD36" s="213"/>
      <c r="BE36" s="424">
        <f t="shared" si="1"/>
        <v>14</v>
      </c>
      <c r="BF36" s="424"/>
      <c r="BG36" s="423" t="str">
        <f>IF('各会計、関係団体の財政状況及び健全化判断比率'!B37="","",'各会計、関係団体の財政状況及び健全化判断比率'!B37)</f>
        <v>公共下水道事業特別会計</v>
      </c>
      <c r="BH36" s="423"/>
      <c r="BI36" s="423"/>
      <c r="BJ36" s="423"/>
      <c r="BK36" s="423"/>
      <c r="BL36" s="423"/>
      <c r="BM36" s="423"/>
      <c r="BN36" s="423"/>
      <c r="BO36" s="423"/>
      <c r="BP36" s="423"/>
      <c r="BQ36" s="423"/>
      <c r="BR36" s="423"/>
      <c r="BS36" s="423"/>
      <c r="BT36" s="423"/>
      <c r="BU36" s="423"/>
      <c r="BV36" s="213"/>
      <c r="BW36" s="424">
        <f t="shared" si="2"/>
        <v>19</v>
      </c>
      <c r="BX36" s="424"/>
      <c r="BY36" s="423" t="str">
        <f>IF('各会計、関係団体の財政状況及び健全化判断比率'!B70="","",'各会計、関係団体の財政状況及び健全化判断比率'!B70)</f>
        <v>愛媛県市町総合事務組合(交通災害事業分)</v>
      </c>
      <c r="BZ36" s="423"/>
      <c r="CA36" s="423"/>
      <c r="CB36" s="423"/>
      <c r="CC36" s="423"/>
      <c r="CD36" s="423"/>
      <c r="CE36" s="423"/>
      <c r="CF36" s="423"/>
      <c r="CG36" s="423"/>
      <c r="CH36" s="423"/>
      <c r="CI36" s="423"/>
      <c r="CJ36" s="423"/>
      <c r="CK36" s="423"/>
      <c r="CL36" s="423"/>
      <c r="CM36" s="423"/>
      <c r="CN36" s="213"/>
      <c r="CO36" s="424">
        <f t="shared" si="3"/>
        <v>29</v>
      </c>
      <c r="CP36" s="424"/>
      <c r="CQ36" s="423" t="str">
        <f>IF('各会計、関係団体の財政状況及び健全化判断比率'!BS9="","",'各会計、関係団体の財政状況及び健全化判断比率'!BS9)</f>
        <v>ひじかわ開発株式会社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商業集積施設管理特別会計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介護保険特別会計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15</v>
      </c>
      <c r="BF37" s="424"/>
      <c r="BG37" s="423" t="str">
        <f>IF('各会計、関係団体の財政状況及び健全化判断比率'!B38="","",'各会計、関係団体の財政状況及び健全化判断比率'!B38)</f>
        <v>農業集落排水事業特別会計</v>
      </c>
      <c r="BH37" s="423"/>
      <c r="BI37" s="423"/>
      <c r="BJ37" s="423"/>
      <c r="BK37" s="423"/>
      <c r="BL37" s="423"/>
      <c r="BM37" s="423"/>
      <c r="BN37" s="423"/>
      <c r="BO37" s="423"/>
      <c r="BP37" s="423"/>
      <c r="BQ37" s="423"/>
      <c r="BR37" s="423"/>
      <c r="BS37" s="423"/>
      <c r="BT37" s="423"/>
      <c r="BU37" s="423"/>
      <c r="BV37" s="213"/>
      <c r="BW37" s="424">
        <f t="shared" si="2"/>
        <v>20</v>
      </c>
      <c r="BX37" s="424"/>
      <c r="BY37" s="423" t="str">
        <f>IF('各会計、関係団体の財政状況及び健全化判断比率'!B71="","",'各会計、関係団体の財政状況及び健全化判断比率'!B71)</f>
        <v>大洲・喜多衛生事務組合</v>
      </c>
      <c r="BZ37" s="423"/>
      <c r="CA37" s="423"/>
      <c r="CB37" s="423"/>
      <c r="CC37" s="423"/>
      <c r="CD37" s="423"/>
      <c r="CE37" s="423"/>
      <c r="CF37" s="423"/>
      <c r="CG37" s="423"/>
      <c r="CH37" s="423"/>
      <c r="CI37" s="423"/>
      <c r="CJ37" s="423"/>
      <c r="CK37" s="423"/>
      <c r="CL37" s="423"/>
      <c r="CM37" s="423"/>
      <c r="CN37" s="213"/>
      <c r="CO37" s="424">
        <f t="shared" si="3"/>
        <v>30</v>
      </c>
      <c r="CP37" s="424"/>
      <c r="CQ37" s="423" t="str">
        <f>IF('各会計、関係団体の財政状況及び健全化判断比率'!BS10="","",'各会計、関係団体の財政状況及び健全化判断比率'!BS10)</f>
        <v>株式会社清流の里ひじかわ</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16</v>
      </c>
      <c r="BF38" s="424"/>
      <c r="BG38" s="423" t="str">
        <f>IF('各会計、関係団体の財政状況及び健全化判断比率'!B39="","",'各会計、関係団体の財政状況及び健全化判断比率'!B39)</f>
        <v>温泉事業特別会計</v>
      </c>
      <c r="BH38" s="423"/>
      <c r="BI38" s="423"/>
      <c r="BJ38" s="423"/>
      <c r="BK38" s="423"/>
      <c r="BL38" s="423"/>
      <c r="BM38" s="423"/>
      <c r="BN38" s="423"/>
      <c r="BO38" s="423"/>
      <c r="BP38" s="423"/>
      <c r="BQ38" s="423"/>
      <c r="BR38" s="423"/>
      <c r="BS38" s="423"/>
      <c r="BT38" s="423"/>
      <c r="BU38" s="423"/>
      <c r="BV38" s="213"/>
      <c r="BW38" s="424">
        <f t="shared" si="2"/>
        <v>21</v>
      </c>
      <c r="BX38" s="424"/>
      <c r="BY38" s="423" t="str">
        <f>IF('各会計、関係団体の財政状況及び健全化判断比率'!B72="","",'各会計、関係団体の財政状況及び健全化判断比率'!B72)</f>
        <v>大洲喜多特別養護老人ホーム事務組合（一般会計）</v>
      </c>
      <c r="BZ38" s="423"/>
      <c r="CA38" s="423"/>
      <c r="CB38" s="423"/>
      <c r="CC38" s="423"/>
      <c r="CD38" s="423"/>
      <c r="CE38" s="423"/>
      <c r="CF38" s="423"/>
      <c r="CG38" s="423"/>
      <c r="CH38" s="423"/>
      <c r="CI38" s="423"/>
      <c r="CJ38" s="423"/>
      <c r="CK38" s="423"/>
      <c r="CL38" s="423"/>
      <c r="CM38" s="423"/>
      <c r="CN38" s="213"/>
      <c r="CO38" s="424">
        <f t="shared" si="3"/>
        <v>31</v>
      </c>
      <c r="CP38" s="424"/>
      <c r="CQ38" s="423" t="str">
        <f>IF('各会計、関係団体の財政状況及び健全化判断比率'!BS11="","",'各会計、関係団体の財政状況及び健全化判断比率'!BS11)</f>
        <v>株式会社ゆうとぴあ河辺</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22</v>
      </c>
      <c r="BX39" s="424"/>
      <c r="BY39" s="423" t="str">
        <f>IF('各会計、関係団体の財政状況及び健全化判断比率'!B73="","",'各会計、関係団体の財政状況及び健全化判断比率'!B73)</f>
        <v>大洲喜多特別養護老人ホーム事務組合（公営企業会計）</v>
      </c>
      <c r="BZ39" s="423"/>
      <c r="CA39" s="423"/>
      <c r="CB39" s="423"/>
      <c r="CC39" s="423"/>
      <c r="CD39" s="423"/>
      <c r="CE39" s="423"/>
      <c r="CF39" s="423"/>
      <c r="CG39" s="423"/>
      <c r="CH39" s="423"/>
      <c r="CI39" s="423"/>
      <c r="CJ39" s="423"/>
      <c r="CK39" s="423"/>
      <c r="CL39" s="423"/>
      <c r="CM39" s="423"/>
      <c r="CN39" s="213"/>
      <c r="CO39" s="424">
        <f t="shared" si="3"/>
        <v>32</v>
      </c>
      <c r="CP39" s="424"/>
      <c r="CQ39" s="423" t="str">
        <f>IF('各会計、関係団体の財政状況及び健全化判断比率'!BS12="","",'各会計、関係団体の財政状況及び健全化判断比率'!BS12)</f>
        <v>担い手公社河辺やまびこ有限会社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23</v>
      </c>
      <c r="BX40" s="424"/>
      <c r="BY40" s="423" t="str">
        <f>IF('各会計、関係団体の財政状況及び健全化判断比率'!B74="","",'各会計、関係団体の財政状況及び健全化判断比率'!B74)</f>
        <v>大洲地区広域消防事務組合</v>
      </c>
      <c r="BZ40" s="423"/>
      <c r="CA40" s="423"/>
      <c r="CB40" s="423"/>
      <c r="CC40" s="423"/>
      <c r="CD40" s="423"/>
      <c r="CE40" s="423"/>
      <c r="CF40" s="423"/>
      <c r="CG40" s="423"/>
      <c r="CH40" s="423"/>
      <c r="CI40" s="423"/>
      <c r="CJ40" s="423"/>
      <c r="CK40" s="423"/>
      <c r="CL40" s="423"/>
      <c r="CM40" s="423"/>
      <c r="CN40" s="213"/>
      <c r="CO40" s="424">
        <f t="shared" si="3"/>
        <v>33</v>
      </c>
      <c r="CP40" s="424"/>
      <c r="CQ40" s="423" t="str">
        <f>IF('各会計、関係団体の財政状況及び健全化判断比率'!BS13="","",'各会計、関係団体の財政状況及び健全化判断比率'!BS13)</f>
        <v>一般社団法人キタ・マネジメント</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24</v>
      </c>
      <c r="BX41" s="424"/>
      <c r="BY41" s="423" t="str">
        <f>IF('各会計、関係団体の財政状況及び健全化判断比率'!B75="","",'各会計、関係団体の財政状況及び健全化判断比率'!B75)</f>
        <v>八幡浜・大洲地区広域市町村圏組合（一般会計）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25</v>
      </c>
      <c r="BX42" s="424"/>
      <c r="BY42" s="423" t="str">
        <f>IF('各会計、関係団体の財政状況及び健全化判断比率'!B76="","",'各会計、関係団体の財政状況及び健全化判断比率'!B76)</f>
        <v>八幡浜・大洲地区広域市町村圏組合（八幡浜・大洲地方拠点都市対策室特別会計）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26</v>
      </c>
      <c r="BX43" s="424"/>
      <c r="BY43" s="423" t="str">
        <f>IF('各会計、関係団体の財政状況及び健全化判断比率'!B77="","",'各会計、関係団体の財政状況及び健全化判断比率'!B77)</f>
        <v>八幡浜・大洲地区広域市町村圏組合（八幡浜・大洲地区ふるさと市町村圏基金事業特別会計）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vitfQy4pLUwqd2d4tX5yGjQ4N88BdRk1Od0L5VCEXQ6D8TE9Qmzs5Nwyd9sTVW5JbQiRtDJTKZiz1QT5la7wg==" saltValue="FNOak8qwQA1d0fkBhUCb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1" sqref="B1:DI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44" t="s">
        <v>581</v>
      </c>
      <c r="D34" s="1244"/>
      <c r="E34" s="1245"/>
      <c r="F34" s="32" t="s">
        <v>582</v>
      </c>
      <c r="G34" s="33" t="s">
        <v>583</v>
      </c>
      <c r="H34" s="33" t="s">
        <v>584</v>
      </c>
      <c r="I34" s="33" t="s">
        <v>585</v>
      </c>
      <c r="J34" s="34" t="s">
        <v>585</v>
      </c>
      <c r="K34" s="22"/>
      <c r="L34" s="22"/>
      <c r="M34" s="22"/>
      <c r="N34" s="22"/>
      <c r="O34" s="22"/>
      <c r="P34" s="22"/>
    </row>
    <row r="35" spans="1:16" ht="39" customHeight="1" x14ac:dyDescent="0.15">
      <c r="A35" s="22"/>
      <c r="B35" s="35"/>
      <c r="C35" s="1238" t="s">
        <v>586</v>
      </c>
      <c r="D35" s="1239"/>
      <c r="E35" s="1240"/>
      <c r="F35" s="36">
        <v>9.6999999999999993</v>
      </c>
      <c r="G35" s="37">
        <v>12.39</v>
      </c>
      <c r="H35" s="37">
        <v>12.99</v>
      </c>
      <c r="I35" s="37">
        <v>14.42</v>
      </c>
      <c r="J35" s="38">
        <v>14.67</v>
      </c>
      <c r="K35" s="22"/>
      <c r="L35" s="22"/>
      <c r="M35" s="22"/>
      <c r="N35" s="22"/>
      <c r="O35" s="22"/>
      <c r="P35" s="22"/>
    </row>
    <row r="36" spans="1:16" ht="39" customHeight="1" x14ac:dyDescent="0.15">
      <c r="A36" s="22"/>
      <c r="B36" s="35"/>
      <c r="C36" s="1238" t="s">
        <v>587</v>
      </c>
      <c r="D36" s="1239"/>
      <c r="E36" s="1240"/>
      <c r="F36" s="36">
        <v>6.16</v>
      </c>
      <c r="G36" s="37">
        <v>6.45</v>
      </c>
      <c r="H36" s="37">
        <v>7.01</v>
      </c>
      <c r="I36" s="37">
        <v>7.43</v>
      </c>
      <c r="J36" s="38">
        <v>6.94</v>
      </c>
      <c r="K36" s="22"/>
      <c r="L36" s="22"/>
      <c r="M36" s="22"/>
      <c r="N36" s="22"/>
      <c r="O36" s="22"/>
      <c r="P36" s="22"/>
    </row>
    <row r="37" spans="1:16" ht="39" customHeight="1" x14ac:dyDescent="0.15">
      <c r="A37" s="22"/>
      <c r="B37" s="35"/>
      <c r="C37" s="1238" t="s">
        <v>588</v>
      </c>
      <c r="D37" s="1239"/>
      <c r="E37" s="1240"/>
      <c r="F37" s="36">
        <v>10.44</v>
      </c>
      <c r="G37" s="37">
        <v>8.49</v>
      </c>
      <c r="H37" s="37">
        <v>6.95</v>
      </c>
      <c r="I37" s="37">
        <v>5.75</v>
      </c>
      <c r="J37" s="38">
        <v>6.07</v>
      </c>
      <c r="K37" s="22"/>
      <c r="L37" s="22"/>
      <c r="M37" s="22"/>
      <c r="N37" s="22"/>
      <c r="O37" s="22"/>
      <c r="P37" s="22"/>
    </row>
    <row r="38" spans="1:16" ht="39" customHeight="1" x14ac:dyDescent="0.15">
      <c r="A38" s="22"/>
      <c r="B38" s="35"/>
      <c r="C38" s="1238" t="s">
        <v>589</v>
      </c>
      <c r="D38" s="1239"/>
      <c r="E38" s="1240"/>
      <c r="F38" s="36" t="s">
        <v>590</v>
      </c>
      <c r="G38" s="37" t="s">
        <v>591</v>
      </c>
      <c r="H38" s="37">
        <v>0.38</v>
      </c>
      <c r="I38" s="37">
        <v>1.1499999999999999</v>
      </c>
      <c r="J38" s="38">
        <v>1.55</v>
      </c>
      <c r="K38" s="22"/>
      <c r="L38" s="22"/>
      <c r="M38" s="22"/>
      <c r="N38" s="22"/>
      <c r="O38" s="22"/>
      <c r="P38" s="22"/>
    </row>
    <row r="39" spans="1:16" ht="39" customHeight="1" x14ac:dyDescent="0.15">
      <c r="A39" s="22"/>
      <c r="B39" s="35"/>
      <c r="C39" s="1238" t="s">
        <v>592</v>
      </c>
      <c r="D39" s="1239"/>
      <c r="E39" s="1240"/>
      <c r="F39" s="36">
        <v>0.66</v>
      </c>
      <c r="G39" s="37">
        <v>0.69</v>
      </c>
      <c r="H39" s="37">
        <v>0.74</v>
      </c>
      <c r="I39" s="37">
        <v>0.78</v>
      </c>
      <c r="J39" s="38">
        <v>0.83</v>
      </c>
      <c r="K39" s="22"/>
      <c r="L39" s="22"/>
      <c r="M39" s="22"/>
      <c r="N39" s="22"/>
      <c r="O39" s="22"/>
      <c r="P39" s="22"/>
    </row>
    <row r="40" spans="1:16" ht="39" customHeight="1" x14ac:dyDescent="0.15">
      <c r="A40" s="22"/>
      <c r="B40" s="35"/>
      <c r="C40" s="1238" t="s">
        <v>593</v>
      </c>
      <c r="D40" s="1239"/>
      <c r="E40" s="1240"/>
      <c r="F40" s="36">
        <v>0.31</v>
      </c>
      <c r="G40" s="37">
        <v>0.36</v>
      </c>
      <c r="H40" s="37">
        <v>0.64</v>
      </c>
      <c r="I40" s="37">
        <v>0.28000000000000003</v>
      </c>
      <c r="J40" s="38">
        <v>0.6</v>
      </c>
      <c r="K40" s="22"/>
      <c r="L40" s="22"/>
      <c r="M40" s="22"/>
      <c r="N40" s="22"/>
      <c r="O40" s="22"/>
      <c r="P40" s="22"/>
    </row>
    <row r="41" spans="1:16" ht="39" customHeight="1" x14ac:dyDescent="0.15">
      <c r="A41" s="22"/>
      <c r="B41" s="35"/>
      <c r="C41" s="1238" t="s">
        <v>594</v>
      </c>
      <c r="D41" s="1239"/>
      <c r="E41" s="1240"/>
      <c r="F41" s="36">
        <v>0.15</v>
      </c>
      <c r="G41" s="37">
        <v>0.14000000000000001</v>
      </c>
      <c r="H41" s="37">
        <v>0.17</v>
      </c>
      <c r="I41" s="37">
        <v>0.16</v>
      </c>
      <c r="J41" s="38">
        <v>0.09</v>
      </c>
      <c r="K41" s="22"/>
      <c r="L41" s="22"/>
      <c r="M41" s="22"/>
      <c r="N41" s="22"/>
      <c r="O41" s="22"/>
      <c r="P41" s="22"/>
    </row>
    <row r="42" spans="1:16" ht="39" customHeight="1" x14ac:dyDescent="0.15">
      <c r="A42" s="22"/>
      <c r="B42" s="39"/>
      <c r="C42" s="1238" t="s">
        <v>595</v>
      </c>
      <c r="D42" s="1239"/>
      <c r="E42" s="1240"/>
      <c r="F42" s="36" t="s">
        <v>533</v>
      </c>
      <c r="G42" s="37" t="s">
        <v>533</v>
      </c>
      <c r="H42" s="37" t="s">
        <v>533</v>
      </c>
      <c r="I42" s="37" t="s">
        <v>533</v>
      </c>
      <c r="J42" s="38" t="s">
        <v>533</v>
      </c>
      <c r="K42" s="22"/>
      <c r="L42" s="22"/>
      <c r="M42" s="22"/>
      <c r="N42" s="22"/>
      <c r="O42" s="22"/>
      <c r="P42" s="22"/>
    </row>
    <row r="43" spans="1:16" ht="39" customHeight="1" thickBot="1" x14ac:dyDescent="0.2">
      <c r="A43" s="22"/>
      <c r="B43" s="40"/>
      <c r="C43" s="1241" t="s">
        <v>596</v>
      </c>
      <c r="D43" s="1242"/>
      <c r="E43" s="1243"/>
      <c r="F43" s="41">
        <v>0</v>
      </c>
      <c r="G43" s="42">
        <v>0</v>
      </c>
      <c r="H43" s="42">
        <v>0.5</v>
      </c>
      <c r="I43" s="42">
        <v>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DhCqhRyBpiRD8veYR3qEPhhxnC7LWZxRB0TB/Av7vKw5juEfOBlnSR/2QlN23cM2/Q9645QBf9UQnGnoh/3w==" saltValue="bKAW6puOyYTRGkTu+j2W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1" sqref="B1:DI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3141</v>
      </c>
      <c r="L45" s="60">
        <v>2992</v>
      </c>
      <c r="M45" s="60">
        <v>2895</v>
      </c>
      <c r="N45" s="60">
        <v>2601</v>
      </c>
      <c r="O45" s="61">
        <v>2391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533</v>
      </c>
      <c r="L46" s="64" t="s">
        <v>533</v>
      </c>
      <c r="M46" s="64" t="s">
        <v>533</v>
      </c>
      <c r="N46" s="64" t="s">
        <v>533</v>
      </c>
      <c r="O46" s="65" t="s">
        <v>533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533</v>
      </c>
      <c r="L47" s="64" t="s">
        <v>533</v>
      </c>
      <c r="M47" s="64" t="s">
        <v>533</v>
      </c>
      <c r="N47" s="64" t="s">
        <v>533</v>
      </c>
      <c r="O47" s="65" t="s">
        <v>533</v>
      </c>
      <c r="P47" s="48"/>
      <c r="Q47" s="48"/>
      <c r="R47" s="48"/>
      <c r="S47" s="48"/>
      <c r="T47" s="48"/>
      <c r="U47" s="48"/>
    </row>
    <row r="48" spans="1:21" ht="30.75" customHeight="1" x14ac:dyDescent="0.15">
      <c r="A48" s="48"/>
      <c r="B48" s="1266"/>
      <c r="C48" s="1267"/>
      <c r="D48" s="62"/>
      <c r="E48" s="1248" t="s">
        <v>15</v>
      </c>
      <c r="F48" s="1248"/>
      <c r="G48" s="1248"/>
      <c r="H48" s="1248"/>
      <c r="I48" s="1248"/>
      <c r="J48" s="1249"/>
      <c r="K48" s="63">
        <v>674</v>
      </c>
      <c r="L48" s="64">
        <v>717</v>
      </c>
      <c r="M48" s="64">
        <v>758</v>
      </c>
      <c r="N48" s="64">
        <v>770</v>
      </c>
      <c r="O48" s="65">
        <v>810</v>
      </c>
      <c r="P48" s="48"/>
      <c r="Q48" s="48"/>
      <c r="R48" s="48"/>
      <c r="S48" s="48"/>
      <c r="T48" s="48"/>
      <c r="U48" s="48"/>
    </row>
    <row r="49" spans="1:21" ht="30.75" customHeight="1" x14ac:dyDescent="0.15">
      <c r="A49" s="48"/>
      <c r="B49" s="1266"/>
      <c r="C49" s="1267"/>
      <c r="D49" s="62"/>
      <c r="E49" s="1248" t="s">
        <v>16</v>
      </c>
      <c r="F49" s="1248"/>
      <c r="G49" s="1248"/>
      <c r="H49" s="1248"/>
      <c r="I49" s="1248"/>
      <c r="J49" s="1249"/>
      <c r="K49" s="63">
        <v>120</v>
      </c>
      <c r="L49" s="64">
        <v>67</v>
      </c>
      <c r="M49" s="64">
        <v>63</v>
      </c>
      <c r="N49" s="64">
        <v>98</v>
      </c>
      <c r="O49" s="65">
        <v>94</v>
      </c>
      <c r="P49" s="48"/>
      <c r="Q49" s="48"/>
      <c r="R49" s="48"/>
      <c r="S49" s="48"/>
      <c r="T49" s="48"/>
      <c r="U49" s="48"/>
    </row>
    <row r="50" spans="1:21" ht="30.75" customHeight="1" x14ac:dyDescent="0.15">
      <c r="A50" s="48"/>
      <c r="B50" s="1266"/>
      <c r="C50" s="1267"/>
      <c r="D50" s="62"/>
      <c r="E50" s="1248" t="s">
        <v>17</v>
      </c>
      <c r="F50" s="1248"/>
      <c r="G50" s="1248"/>
      <c r="H50" s="1248"/>
      <c r="I50" s="1248"/>
      <c r="J50" s="1249"/>
      <c r="K50" s="63">
        <v>63</v>
      </c>
      <c r="L50" s="64">
        <v>45</v>
      </c>
      <c r="M50" s="64">
        <v>43</v>
      </c>
      <c r="N50" s="64">
        <v>40</v>
      </c>
      <c r="O50" s="65">
        <v>39</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533</v>
      </c>
      <c r="L51" s="64" t="s">
        <v>533</v>
      </c>
      <c r="M51" s="64" t="s">
        <v>533</v>
      </c>
      <c r="N51" s="64" t="s">
        <v>533</v>
      </c>
      <c r="O51" s="65" t="s">
        <v>533</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2780</v>
      </c>
      <c r="L52" s="64">
        <v>2702</v>
      </c>
      <c r="M52" s="64">
        <v>2590</v>
      </c>
      <c r="N52" s="64">
        <v>2523</v>
      </c>
      <c r="O52" s="65">
        <v>2406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1218</v>
      </c>
      <c r="L53" s="69">
        <v>1119</v>
      </c>
      <c r="M53" s="69">
        <v>1169</v>
      </c>
      <c r="N53" s="69">
        <v>986</v>
      </c>
      <c r="O53" s="70">
        <v>928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597</v>
      </c>
      <c r="L56" s="80" t="s">
        <v>598</v>
      </c>
      <c r="M56" s="80" t="s">
        <v>599</v>
      </c>
      <c r="N56" s="80" t="s">
        <v>600</v>
      </c>
      <c r="O56" s="81" t="s">
        <v>601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632</v>
      </c>
      <c r="L57" s="83" t="s">
        <v>533</v>
      </c>
      <c r="M57" s="83" t="s">
        <v>533</v>
      </c>
      <c r="N57" s="83" t="s">
        <v>533</v>
      </c>
      <c r="O57" s="84" t="s">
        <v>533</v>
      </c>
    </row>
    <row r="58" spans="1:21" ht="31.5" customHeight="1" thickBot="1" x14ac:dyDescent="0.2">
      <c r="B58" s="1256"/>
      <c r="C58" s="1257"/>
      <c r="D58" s="1261" t="s">
        <v>27</v>
      </c>
      <c r="E58" s="1262"/>
      <c r="F58" s="1262"/>
      <c r="G58" s="1262"/>
      <c r="H58" s="1262"/>
      <c r="I58" s="1262"/>
      <c r="J58" s="1263"/>
      <c r="K58" s="85" t="s">
        <v>632</v>
      </c>
      <c r="L58" s="86" t="s">
        <v>533</v>
      </c>
      <c r="M58" s="86" t="s">
        <v>533</v>
      </c>
      <c r="N58" s="86" t="s">
        <v>533</v>
      </c>
      <c r="O58" s="87" t="s">
        <v>533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kqaVZk4SHfnoF7Jx3YdizUmKGpoEveUzHJ+qwVy2MUr6Vf4v+5DCdPYZ128lACMrtBlcsfEUXJ/XjA9foQVlA==" saltValue="Jc9Dj7YlmNmpRLI7mmA5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B1" sqref="B1:DI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574</v>
      </c>
      <c r="J40" s="99" t="s">
        <v>575</v>
      </c>
      <c r="K40" s="99" t="s">
        <v>576</v>
      </c>
      <c r="L40" s="99" t="s">
        <v>577</v>
      </c>
      <c r="M40" s="100" t="s">
        <v>578</v>
      </c>
    </row>
    <row r="41" spans="2:13" ht="27.75" customHeight="1" x14ac:dyDescent="0.15">
      <c r="B41" s="1284" t="s">
        <v>30</v>
      </c>
      <c r="C41" s="1285"/>
      <c r="D41" s="101"/>
      <c r="E41" s="1286" t="s">
        <v>31</v>
      </c>
      <c r="F41" s="1286"/>
      <c r="G41" s="1286"/>
      <c r="H41" s="1287"/>
      <c r="I41" s="102">
        <v>24834</v>
      </c>
      <c r="J41" s="103">
        <v>24621</v>
      </c>
      <c r="K41" s="103">
        <v>23995</v>
      </c>
      <c r="L41" s="103">
        <v>24059</v>
      </c>
      <c r="M41" s="104">
        <v>27388</v>
      </c>
    </row>
    <row r="42" spans="2:13" ht="27.75" customHeight="1" x14ac:dyDescent="0.15">
      <c r="B42" s="1274"/>
      <c r="C42" s="1275"/>
      <c r="D42" s="105"/>
      <c r="E42" s="1278" t="s">
        <v>32</v>
      </c>
      <c r="F42" s="1278"/>
      <c r="G42" s="1278"/>
      <c r="H42" s="1279"/>
      <c r="I42" s="106">
        <v>347</v>
      </c>
      <c r="J42" s="107">
        <v>308</v>
      </c>
      <c r="K42" s="107">
        <v>271</v>
      </c>
      <c r="L42" s="107">
        <v>235</v>
      </c>
      <c r="M42" s="108">
        <v>200</v>
      </c>
    </row>
    <row r="43" spans="2:13" ht="27.75" customHeight="1" x14ac:dyDescent="0.15">
      <c r="B43" s="1274"/>
      <c r="C43" s="1275"/>
      <c r="D43" s="105"/>
      <c r="E43" s="1278" t="s">
        <v>33</v>
      </c>
      <c r="F43" s="1278"/>
      <c r="G43" s="1278"/>
      <c r="H43" s="1279"/>
      <c r="I43" s="106">
        <v>7931</v>
      </c>
      <c r="J43" s="107">
        <v>7846</v>
      </c>
      <c r="K43" s="107">
        <v>7797</v>
      </c>
      <c r="L43" s="107">
        <v>8304</v>
      </c>
      <c r="M43" s="108">
        <v>8368</v>
      </c>
    </row>
    <row r="44" spans="2:13" ht="27.75" customHeight="1" x14ac:dyDescent="0.15">
      <c r="B44" s="1274"/>
      <c r="C44" s="1275"/>
      <c r="D44" s="105"/>
      <c r="E44" s="1278" t="s">
        <v>34</v>
      </c>
      <c r="F44" s="1278"/>
      <c r="G44" s="1278"/>
      <c r="H44" s="1279"/>
      <c r="I44" s="106">
        <v>486</v>
      </c>
      <c r="J44" s="107">
        <v>435</v>
      </c>
      <c r="K44" s="107">
        <v>380</v>
      </c>
      <c r="L44" s="107">
        <v>293</v>
      </c>
      <c r="M44" s="108">
        <v>269</v>
      </c>
    </row>
    <row r="45" spans="2:13" ht="27.75" customHeight="1" x14ac:dyDescent="0.15">
      <c r="B45" s="1274"/>
      <c r="C45" s="1275"/>
      <c r="D45" s="105"/>
      <c r="E45" s="1278" t="s">
        <v>35</v>
      </c>
      <c r="F45" s="1278"/>
      <c r="G45" s="1278"/>
      <c r="H45" s="1279"/>
      <c r="I45" s="106">
        <v>4671</v>
      </c>
      <c r="J45" s="107">
        <v>4369</v>
      </c>
      <c r="K45" s="107">
        <v>4349</v>
      </c>
      <c r="L45" s="107">
        <v>4370</v>
      </c>
      <c r="M45" s="108">
        <v>3914</v>
      </c>
    </row>
    <row r="46" spans="2:13" ht="27.75" customHeight="1" x14ac:dyDescent="0.15">
      <c r="B46" s="1274"/>
      <c r="C46" s="1275"/>
      <c r="D46" s="109"/>
      <c r="E46" s="1278" t="s">
        <v>36</v>
      </c>
      <c r="F46" s="1278"/>
      <c r="G46" s="1278"/>
      <c r="H46" s="1279"/>
      <c r="I46" s="106">
        <v>105</v>
      </c>
      <c r="J46" s="107" t="s">
        <v>533</v>
      </c>
      <c r="K46" s="107" t="s">
        <v>533</v>
      </c>
      <c r="L46" s="107" t="s">
        <v>533</v>
      </c>
      <c r="M46" s="108" t="s">
        <v>533</v>
      </c>
    </row>
    <row r="47" spans="2:13" ht="27.75" customHeight="1" x14ac:dyDescent="0.15">
      <c r="B47" s="1274"/>
      <c r="C47" s="1275"/>
      <c r="D47" s="110"/>
      <c r="E47" s="1288" t="s">
        <v>37</v>
      </c>
      <c r="F47" s="1289"/>
      <c r="G47" s="1289"/>
      <c r="H47" s="1290"/>
      <c r="I47" s="106" t="s">
        <v>533</v>
      </c>
      <c r="J47" s="107" t="s">
        <v>533</v>
      </c>
      <c r="K47" s="107" t="s">
        <v>533</v>
      </c>
      <c r="L47" s="107" t="s">
        <v>533</v>
      </c>
      <c r="M47" s="108" t="s">
        <v>533</v>
      </c>
    </row>
    <row r="48" spans="2:13" ht="27.75" customHeight="1" x14ac:dyDescent="0.15">
      <c r="B48" s="1274"/>
      <c r="C48" s="1275"/>
      <c r="D48" s="105"/>
      <c r="E48" s="1278" t="s">
        <v>38</v>
      </c>
      <c r="F48" s="1278"/>
      <c r="G48" s="1278"/>
      <c r="H48" s="1279"/>
      <c r="I48" s="106" t="s">
        <v>533</v>
      </c>
      <c r="J48" s="107" t="s">
        <v>533</v>
      </c>
      <c r="K48" s="107" t="s">
        <v>533</v>
      </c>
      <c r="L48" s="107" t="s">
        <v>533</v>
      </c>
      <c r="M48" s="108" t="s">
        <v>533</v>
      </c>
    </row>
    <row r="49" spans="2:13" ht="27.75" customHeight="1" x14ac:dyDescent="0.15">
      <c r="B49" s="1276"/>
      <c r="C49" s="1277"/>
      <c r="D49" s="105"/>
      <c r="E49" s="1278" t="s">
        <v>39</v>
      </c>
      <c r="F49" s="1278"/>
      <c r="G49" s="1278"/>
      <c r="H49" s="1279"/>
      <c r="I49" s="106" t="s">
        <v>533</v>
      </c>
      <c r="J49" s="107" t="s">
        <v>533</v>
      </c>
      <c r="K49" s="107" t="s">
        <v>533</v>
      </c>
      <c r="L49" s="107" t="s">
        <v>533</v>
      </c>
      <c r="M49" s="108" t="s">
        <v>533</v>
      </c>
    </row>
    <row r="50" spans="2:13" ht="27.75" customHeight="1" x14ac:dyDescent="0.15">
      <c r="B50" s="1272" t="s">
        <v>40</v>
      </c>
      <c r="C50" s="1273"/>
      <c r="D50" s="111"/>
      <c r="E50" s="1278" t="s">
        <v>41</v>
      </c>
      <c r="F50" s="1278"/>
      <c r="G50" s="1278"/>
      <c r="H50" s="1279"/>
      <c r="I50" s="106">
        <v>7696</v>
      </c>
      <c r="J50" s="107">
        <v>7716</v>
      </c>
      <c r="K50" s="107">
        <v>8104</v>
      </c>
      <c r="L50" s="107">
        <v>8089</v>
      </c>
      <c r="M50" s="108">
        <v>7686</v>
      </c>
    </row>
    <row r="51" spans="2:13" ht="27.75" customHeight="1" x14ac:dyDescent="0.15">
      <c r="B51" s="1274"/>
      <c r="C51" s="1275"/>
      <c r="D51" s="105"/>
      <c r="E51" s="1278" t="s">
        <v>42</v>
      </c>
      <c r="F51" s="1278"/>
      <c r="G51" s="1278"/>
      <c r="H51" s="1279"/>
      <c r="I51" s="106">
        <v>406</v>
      </c>
      <c r="J51" s="107">
        <v>322</v>
      </c>
      <c r="K51" s="107">
        <v>246</v>
      </c>
      <c r="L51" s="107">
        <v>188</v>
      </c>
      <c r="M51" s="108">
        <v>120</v>
      </c>
    </row>
    <row r="52" spans="2:13" ht="27.75" customHeight="1" x14ac:dyDescent="0.15">
      <c r="B52" s="1276"/>
      <c r="C52" s="1277"/>
      <c r="D52" s="105"/>
      <c r="E52" s="1278" t="s">
        <v>43</v>
      </c>
      <c r="F52" s="1278"/>
      <c r="G52" s="1278"/>
      <c r="H52" s="1279"/>
      <c r="I52" s="106">
        <v>24588</v>
      </c>
      <c r="J52" s="107">
        <v>24575</v>
      </c>
      <c r="K52" s="107">
        <v>24440</v>
      </c>
      <c r="L52" s="107">
        <v>24079</v>
      </c>
      <c r="M52" s="108">
        <v>27833</v>
      </c>
    </row>
    <row r="53" spans="2:13" ht="27.75" customHeight="1" thickBot="1" x14ac:dyDescent="0.2">
      <c r="B53" s="1280" t="s">
        <v>44</v>
      </c>
      <c r="C53" s="1281"/>
      <c r="D53" s="112"/>
      <c r="E53" s="1282" t="s">
        <v>45</v>
      </c>
      <c r="F53" s="1282"/>
      <c r="G53" s="1282"/>
      <c r="H53" s="1283"/>
      <c r="I53" s="113">
        <v>5686</v>
      </c>
      <c r="J53" s="114">
        <v>4965</v>
      </c>
      <c r="K53" s="114">
        <v>4002</v>
      </c>
      <c r="L53" s="114">
        <v>4905</v>
      </c>
      <c r="M53" s="115">
        <v>4499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gOn8SXQ6Io2h8LKXWgsvmESB41zoO2KiZeXYVdJod6mF75OdvgJDxgXRguKxys6YFO08myFtnsz/Ag99GAbvw==" saltValue="ZaRnpN3LH4aUqNucEmxi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1" sqref="B1:DI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576</v>
      </c>
      <c r="G54" s="124" t="s">
        <v>577</v>
      </c>
      <c r="H54" s="125" t="s">
        <v>578</v>
      </c>
    </row>
    <row r="55" spans="2:8" ht="52.5" customHeight="1" x14ac:dyDescent="0.15">
      <c r="B55" s="126"/>
      <c r="C55" s="1299" t="s">
        <v>48</v>
      </c>
      <c r="D55" s="1299"/>
      <c r="E55" s="1300"/>
      <c r="F55" s="127">
        <v>3022</v>
      </c>
      <c r="G55" s="127">
        <v>3023</v>
      </c>
      <c r="H55" s="128">
        <v>2523</v>
      </c>
    </row>
    <row r="56" spans="2:8" ht="52.5" customHeight="1" x14ac:dyDescent="0.15">
      <c r="B56" s="129"/>
      <c r="C56" s="1301" t="s">
        <v>49</v>
      </c>
      <c r="D56" s="1301"/>
      <c r="E56" s="1302"/>
      <c r="F56" s="130">
        <v>1050</v>
      </c>
      <c r="G56" s="130">
        <v>1051</v>
      </c>
      <c r="H56" s="131">
        <v>1051</v>
      </c>
    </row>
    <row r="57" spans="2:8" ht="53.25" customHeight="1" x14ac:dyDescent="0.15">
      <c r="B57" s="129"/>
      <c r="C57" s="1303" t="s">
        <v>50</v>
      </c>
      <c r="D57" s="1303"/>
      <c r="E57" s="1304"/>
      <c r="F57" s="132">
        <v>4015</v>
      </c>
      <c r="G57" s="132">
        <v>4055</v>
      </c>
      <c r="H57" s="133">
        <v>4135</v>
      </c>
    </row>
    <row r="58" spans="2:8" ht="45.75" customHeight="1" x14ac:dyDescent="0.15">
      <c r="B58" s="134"/>
      <c r="C58" s="1291" t="s">
        <v>627</v>
      </c>
      <c r="D58" s="1292"/>
      <c r="E58" s="1293"/>
      <c r="F58" s="135">
        <v>1802</v>
      </c>
      <c r="G58" s="135">
        <v>1803</v>
      </c>
      <c r="H58" s="136">
        <v>1803</v>
      </c>
    </row>
    <row r="59" spans="2:8" ht="45.75" customHeight="1" x14ac:dyDescent="0.15">
      <c r="B59" s="134"/>
      <c r="C59" s="1291" t="s">
        <v>628</v>
      </c>
      <c r="D59" s="1292"/>
      <c r="E59" s="1293"/>
      <c r="F59" s="135">
        <v>753</v>
      </c>
      <c r="G59" s="135">
        <v>751</v>
      </c>
      <c r="H59" s="136">
        <v>750</v>
      </c>
    </row>
    <row r="60" spans="2:8" ht="45.75" customHeight="1" x14ac:dyDescent="0.15">
      <c r="B60" s="134"/>
      <c r="C60" s="1291" t="s">
        <v>629</v>
      </c>
      <c r="D60" s="1292"/>
      <c r="E60" s="1293"/>
      <c r="F60" s="135">
        <v>305</v>
      </c>
      <c r="G60" s="135">
        <v>305</v>
      </c>
      <c r="H60" s="136">
        <v>305</v>
      </c>
    </row>
    <row r="61" spans="2:8" ht="45.75" customHeight="1" x14ac:dyDescent="0.15">
      <c r="B61" s="134"/>
      <c r="C61" s="1291" t="s">
        <v>630</v>
      </c>
      <c r="D61" s="1292"/>
      <c r="E61" s="1293"/>
      <c r="F61" s="135">
        <v>266</v>
      </c>
      <c r="G61" s="135">
        <v>263</v>
      </c>
      <c r="H61" s="136">
        <v>250</v>
      </c>
    </row>
    <row r="62" spans="2:8" ht="45.75" customHeight="1" thickBot="1" x14ac:dyDescent="0.2">
      <c r="B62" s="137"/>
      <c r="C62" s="1294" t="s">
        <v>631</v>
      </c>
      <c r="D62" s="1295"/>
      <c r="E62" s="1296"/>
      <c r="F62" s="138">
        <v>220</v>
      </c>
      <c r="G62" s="138">
        <v>220</v>
      </c>
      <c r="H62" s="139">
        <v>220</v>
      </c>
    </row>
    <row r="63" spans="2:8" ht="52.5" customHeight="1" thickBot="1" x14ac:dyDescent="0.2">
      <c r="B63" s="140"/>
      <c r="C63" s="1297" t="s">
        <v>51</v>
      </c>
      <c r="D63" s="1297"/>
      <c r="E63" s="1298"/>
      <c r="F63" s="141">
        <v>8087</v>
      </c>
      <c r="G63" s="141">
        <v>8129</v>
      </c>
      <c r="H63" s="142">
        <v>7709</v>
      </c>
    </row>
    <row r="64" spans="2:8" ht="15" customHeight="1" x14ac:dyDescent="0.15"/>
    <row r="65" ht="0" hidden="1" customHeight="1" x14ac:dyDescent="0.15"/>
    <row r="66" ht="0" hidden="1" customHeight="1" x14ac:dyDescent="0.15"/>
  </sheetData>
  <sheetProtection algorithmName="SHA-512" hashValue="iacxJh8UzXm+5QMft4tPSZymezDfKzEX0mzrtfSBWW/oDoSyJ9724E+BASskHfFdcgJVuPRd4DB86cSOguuTgQ==" saltValue="M/YzCnxk9EztsThe+Mr2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O22" zoomScaleNormal="100" zoomScaleSheetLayoutView="55" workbookViewId="0">
      <selection activeCell="B1" sqref="B1:DI1"/>
    </sheetView>
  </sheetViews>
  <sheetFormatPr defaultColWidth="0" defaultRowHeight="13.5" customHeight="1" zeroHeight="1" x14ac:dyDescent="0.15"/>
  <cols>
    <col min="1" max="1" width="6.375" style="387" customWidth="1"/>
    <col min="2" max="107" width="2.37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638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638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639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640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8" t="s">
        <v>641</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x14ac:dyDescent="0.15">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x14ac:dyDescent="0.15">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x14ac:dyDescent="0.15">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x14ac:dyDescent="0.15">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642</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574</v>
      </c>
      <c r="BQ50" s="1310"/>
      <c r="BR50" s="1310"/>
      <c r="BS50" s="1310"/>
      <c r="BT50" s="1310"/>
      <c r="BU50" s="1310"/>
      <c r="BV50" s="1310"/>
      <c r="BW50" s="1310"/>
      <c r="BX50" s="1310" t="s">
        <v>575</v>
      </c>
      <c r="BY50" s="1310"/>
      <c r="BZ50" s="1310"/>
      <c r="CA50" s="1310"/>
      <c r="CB50" s="1310"/>
      <c r="CC50" s="1310"/>
      <c r="CD50" s="1310"/>
      <c r="CE50" s="1310"/>
      <c r="CF50" s="1310" t="s">
        <v>576</v>
      </c>
      <c r="CG50" s="1310"/>
      <c r="CH50" s="1310"/>
      <c r="CI50" s="1310"/>
      <c r="CJ50" s="1310"/>
      <c r="CK50" s="1310"/>
      <c r="CL50" s="1310"/>
      <c r="CM50" s="1310"/>
      <c r="CN50" s="1310" t="s">
        <v>577</v>
      </c>
      <c r="CO50" s="1310"/>
      <c r="CP50" s="1310"/>
      <c r="CQ50" s="1310"/>
      <c r="CR50" s="1310"/>
      <c r="CS50" s="1310"/>
      <c r="CT50" s="1310"/>
      <c r="CU50" s="1310"/>
      <c r="CV50" s="1310" t="s">
        <v>578</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643</v>
      </c>
      <c r="AO51" s="1308"/>
      <c r="AP51" s="1308"/>
      <c r="AQ51" s="1308"/>
      <c r="AR51" s="1308"/>
      <c r="AS51" s="1308"/>
      <c r="AT51" s="1308"/>
      <c r="AU51" s="1308"/>
      <c r="AV51" s="1308"/>
      <c r="AW51" s="1308"/>
      <c r="AX51" s="1308"/>
      <c r="AY51" s="1308"/>
      <c r="AZ51" s="1308"/>
      <c r="BA51" s="1308"/>
      <c r="BB51" s="1308" t="s">
        <v>644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31.4</v>
      </c>
      <c r="CG51" s="1305"/>
      <c r="CH51" s="1305"/>
      <c r="CI51" s="1305"/>
      <c r="CJ51" s="1305"/>
      <c r="CK51" s="1305"/>
      <c r="CL51" s="1305"/>
      <c r="CM51" s="1305"/>
      <c r="CN51" s="1305">
        <v>39.5</v>
      </c>
      <c r="CO51" s="1305"/>
      <c r="CP51" s="1305"/>
      <c r="CQ51" s="1305"/>
      <c r="CR51" s="1305"/>
      <c r="CS51" s="1305"/>
      <c r="CT51" s="1305"/>
      <c r="CU51" s="1305"/>
      <c r="CV51" s="1305">
        <v>36.5</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645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65.5</v>
      </c>
      <c r="CG53" s="1305"/>
      <c r="CH53" s="1305"/>
      <c r="CI53" s="1305"/>
      <c r="CJ53" s="1305"/>
      <c r="CK53" s="1305"/>
      <c r="CL53" s="1305"/>
      <c r="CM53" s="1305"/>
      <c r="CN53" s="1305">
        <v>66.400000000000006</v>
      </c>
      <c r="CO53" s="1305"/>
      <c r="CP53" s="1305"/>
      <c r="CQ53" s="1305"/>
      <c r="CR53" s="1305"/>
      <c r="CS53" s="1305"/>
      <c r="CT53" s="1305"/>
      <c r="CU53" s="1305"/>
      <c r="CV53" s="1305">
        <v>66.8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646</v>
      </c>
      <c r="AO55" s="1310"/>
      <c r="AP55" s="1310"/>
      <c r="AQ55" s="1310"/>
      <c r="AR55" s="1310"/>
      <c r="AS55" s="1310"/>
      <c r="AT55" s="1310"/>
      <c r="AU55" s="1310"/>
      <c r="AV55" s="1310"/>
      <c r="AW55" s="1310"/>
      <c r="AX55" s="1310"/>
      <c r="AY55" s="1310"/>
      <c r="AZ55" s="1310"/>
      <c r="BA55" s="1310"/>
      <c r="BB55" s="1308" t="s">
        <v>644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645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647</v>
      </c>
    </row>
    <row r="64" spans="1:109" x14ac:dyDescent="0.15">
      <c r="B64" s="394"/>
      <c r="G64" s="401"/>
      <c r="I64" s="414"/>
      <c r="J64" s="414"/>
      <c r="K64" s="414"/>
      <c r="L64" s="414"/>
      <c r="M64" s="414"/>
      <c r="N64" s="415"/>
      <c r="AM64" s="401"/>
      <c r="AN64" s="401" t="s">
        <v>640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648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642</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574</v>
      </c>
      <c r="BQ72" s="1310"/>
      <c r="BR72" s="1310"/>
      <c r="BS72" s="1310"/>
      <c r="BT72" s="1310"/>
      <c r="BU72" s="1310"/>
      <c r="BV72" s="1310"/>
      <c r="BW72" s="1310"/>
      <c r="BX72" s="1310" t="s">
        <v>575</v>
      </c>
      <c r="BY72" s="1310"/>
      <c r="BZ72" s="1310"/>
      <c r="CA72" s="1310"/>
      <c r="CB72" s="1310"/>
      <c r="CC72" s="1310"/>
      <c r="CD72" s="1310"/>
      <c r="CE72" s="1310"/>
      <c r="CF72" s="1310" t="s">
        <v>576</v>
      </c>
      <c r="CG72" s="1310"/>
      <c r="CH72" s="1310"/>
      <c r="CI72" s="1310"/>
      <c r="CJ72" s="1310"/>
      <c r="CK72" s="1310"/>
      <c r="CL72" s="1310"/>
      <c r="CM72" s="1310"/>
      <c r="CN72" s="1310" t="s">
        <v>577</v>
      </c>
      <c r="CO72" s="1310"/>
      <c r="CP72" s="1310"/>
      <c r="CQ72" s="1310"/>
      <c r="CR72" s="1310"/>
      <c r="CS72" s="1310"/>
      <c r="CT72" s="1310"/>
      <c r="CU72" s="1310"/>
      <c r="CV72" s="1310" t="s">
        <v>578</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643</v>
      </c>
      <c r="AO73" s="1308"/>
      <c r="AP73" s="1308"/>
      <c r="AQ73" s="1308"/>
      <c r="AR73" s="1308"/>
      <c r="AS73" s="1308"/>
      <c r="AT73" s="1308"/>
      <c r="AU73" s="1308"/>
      <c r="AV73" s="1308"/>
      <c r="AW73" s="1308"/>
      <c r="AX73" s="1308"/>
      <c r="AY73" s="1308"/>
      <c r="AZ73" s="1308"/>
      <c r="BA73" s="1308"/>
      <c r="BB73" s="1308" t="s">
        <v>644</v>
      </c>
      <c r="BC73" s="1308"/>
      <c r="BD73" s="1308"/>
      <c r="BE73" s="1308"/>
      <c r="BF73" s="1308"/>
      <c r="BG73" s="1308"/>
      <c r="BH73" s="1308"/>
      <c r="BI73" s="1308"/>
      <c r="BJ73" s="1308"/>
      <c r="BK73" s="1308"/>
      <c r="BL73" s="1308"/>
      <c r="BM73" s="1308"/>
      <c r="BN73" s="1308"/>
      <c r="BO73" s="1308"/>
      <c r="BP73" s="1305">
        <v>44</v>
      </c>
      <c r="BQ73" s="1305"/>
      <c r="BR73" s="1305"/>
      <c r="BS73" s="1305"/>
      <c r="BT73" s="1305"/>
      <c r="BU73" s="1305"/>
      <c r="BV73" s="1305"/>
      <c r="BW73" s="1305"/>
      <c r="BX73" s="1305">
        <v>38</v>
      </c>
      <c r="BY73" s="1305"/>
      <c r="BZ73" s="1305"/>
      <c r="CA73" s="1305"/>
      <c r="CB73" s="1305"/>
      <c r="CC73" s="1305"/>
      <c r="CD73" s="1305"/>
      <c r="CE73" s="1305"/>
      <c r="CF73" s="1305">
        <v>31.4</v>
      </c>
      <c r="CG73" s="1305"/>
      <c r="CH73" s="1305"/>
      <c r="CI73" s="1305"/>
      <c r="CJ73" s="1305"/>
      <c r="CK73" s="1305"/>
      <c r="CL73" s="1305"/>
      <c r="CM73" s="1305"/>
      <c r="CN73" s="1305">
        <v>39.5</v>
      </c>
      <c r="CO73" s="1305"/>
      <c r="CP73" s="1305"/>
      <c r="CQ73" s="1305"/>
      <c r="CR73" s="1305"/>
      <c r="CS73" s="1305"/>
      <c r="CT73" s="1305"/>
      <c r="CU73" s="1305"/>
      <c r="CV73" s="1305">
        <v>36.5</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649</v>
      </c>
      <c r="BC75" s="1308"/>
      <c r="BD75" s="1308"/>
      <c r="BE75" s="1308"/>
      <c r="BF75" s="1308"/>
      <c r="BG75" s="1308"/>
      <c r="BH75" s="1308"/>
      <c r="BI75" s="1308"/>
      <c r="BJ75" s="1308"/>
      <c r="BK75" s="1308"/>
      <c r="BL75" s="1308"/>
      <c r="BM75" s="1308"/>
      <c r="BN75" s="1308"/>
      <c r="BO75" s="1308"/>
      <c r="BP75" s="1305">
        <v>11.7</v>
      </c>
      <c r="BQ75" s="1305"/>
      <c r="BR75" s="1305"/>
      <c r="BS75" s="1305"/>
      <c r="BT75" s="1305"/>
      <c r="BU75" s="1305"/>
      <c r="BV75" s="1305"/>
      <c r="BW75" s="1305"/>
      <c r="BX75" s="1305">
        <v>10</v>
      </c>
      <c r="BY75" s="1305"/>
      <c r="BZ75" s="1305"/>
      <c r="CA75" s="1305"/>
      <c r="CB75" s="1305"/>
      <c r="CC75" s="1305"/>
      <c r="CD75" s="1305"/>
      <c r="CE75" s="1305"/>
      <c r="CF75" s="1305">
        <v>9</v>
      </c>
      <c r="CG75" s="1305"/>
      <c r="CH75" s="1305"/>
      <c r="CI75" s="1305"/>
      <c r="CJ75" s="1305"/>
      <c r="CK75" s="1305"/>
      <c r="CL75" s="1305"/>
      <c r="CM75" s="1305"/>
      <c r="CN75" s="1305">
        <v>8.5</v>
      </c>
      <c r="CO75" s="1305"/>
      <c r="CP75" s="1305"/>
      <c r="CQ75" s="1305"/>
      <c r="CR75" s="1305"/>
      <c r="CS75" s="1305"/>
      <c r="CT75" s="1305"/>
      <c r="CU75" s="1305"/>
      <c r="CV75" s="1305">
        <v>8.1999999999999993</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646</v>
      </c>
      <c r="AO77" s="1310"/>
      <c r="AP77" s="1310"/>
      <c r="AQ77" s="1310"/>
      <c r="AR77" s="1310"/>
      <c r="AS77" s="1310"/>
      <c r="AT77" s="1310"/>
      <c r="AU77" s="1310"/>
      <c r="AV77" s="1310"/>
      <c r="AW77" s="1310"/>
      <c r="AX77" s="1310"/>
      <c r="AY77" s="1310"/>
      <c r="AZ77" s="1310"/>
      <c r="BA77" s="1310"/>
      <c r="BB77" s="1308" t="s">
        <v>644</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649</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svraYuVL3YIt/XW2Am7Z7WfSeNsmkff9EFBx7y/kOsEzkDsUvBLLWEQIfwu9Dp2LYnxW55Cf2DtgDAY7jKl2w==" saltValue="PvMiI6JPIEMPRZfWODFmV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1" sqref="B1:DI1"/>
    </sheetView>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650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Pmjoufmsz1NCvF6xX2RWTQKY98cRUR0IZz0VbB9frNbSBnt9GLtC5qsuzTQYqj/mflnbbfZaj994gXmsRL9Q==" saltValue="ylJq0eiC3F4IiY5DWFe5b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1" sqref="B1:DI1"/>
    </sheetView>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651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h0tfPT09ycM/Isd7jDp7ZtU5bhvoD68b9MgiZCvrxEzeKQzQifsKcJVL9lKSk1Z2aW9EMEwhe7TDG+HyUOI6Q==" saltValue="JD7hQFkPfrjulD3Q69yhP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571</v>
      </c>
      <c r="G2" s="156"/>
      <c r="H2" s="157"/>
    </row>
    <row r="3" spans="1:8" x14ac:dyDescent="0.15">
      <c r="A3" s="153" t="s">
        <v>564</v>
      </c>
      <c r="B3" s="158"/>
      <c r="C3" s="159"/>
      <c r="D3" s="160">
        <v>67882</v>
      </c>
      <c r="E3" s="161"/>
      <c r="F3" s="162">
        <v>106614</v>
      </c>
      <c r="G3" s="163"/>
      <c r="H3" s="164"/>
    </row>
    <row r="4" spans="1:8" x14ac:dyDescent="0.15">
      <c r="A4" s="165"/>
      <c r="B4" s="166"/>
      <c r="C4" s="167"/>
      <c r="D4" s="168">
        <v>51650</v>
      </c>
      <c r="E4" s="169"/>
      <c r="F4" s="170">
        <v>45545</v>
      </c>
      <c r="G4" s="171"/>
      <c r="H4" s="172"/>
    </row>
    <row r="5" spans="1:8" x14ac:dyDescent="0.15">
      <c r="A5" s="153" t="s">
        <v>566</v>
      </c>
      <c r="B5" s="158"/>
      <c r="C5" s="159"/>
      <c r="D5" s="160">
        <v>77484</v>
      </c>
      <c r="E5" s="161"/>
      <c r="F5" s="162">
        <v>85459</v>
      </c>
      <c r="G5" s="163"/>
      <c r="H5" s="164"/>
    </row>
    <row r="6" spans="1:8" x14ac:dyDescent="0.15">
      <c r="A6" s="165"/>
      <c r="B6" s="166"/>
      <c r="C6" s="167"/>
      <c r="D6" s="168">
        <v>55975</v>
      </c>
      <c r="E6" s="169"/>
      <c r="F6" s="170">
        <v>44378</v>
      </c>
      <c r="G6" s="171"/>
      <c r="H6" s="172"/>
    </row>
    <row r="7" spans="1:8" x14ac:dyDescent="0.15">
      <c r="A7" s="153" t="s">
        <v>567</v>
      </c>
      <c r="B7" s="158"/>
      <c r="C7" s="159"/>
      <c r="D7" s="160">
        <v>69744</v>
      </c>
      <c r="E7" s="161"/>
      <c r="F7" s="162">
        <v>83280</v>
      </c>
      <c r="G7" s="163"/>
      <c r="H7" s="164"/>
    </row>
    <row r="8" spans="1:8" x14ac:dyDescent="0.15">
      <c r="A8" s="165"/>
      <c r="B8" s="166"/>
      <c r="C8" s="167"/>
      <c r="D8" s="168">
        <v>42586</v>
      </c>
      <c r="E8" s="169"/>
      <c r="F8" s="170">
        <v>43123</v>
      </c>
      <c r="G8" s="171"/>
      <c r="H8" s="172"/>
    </row>
    <row r="9" spans="1:8" x14ac:dyDescent="0.15">
      <c r="A9" s="153" t="s">
        <v>568</v>
      </c>
      <c r="B9" s="158"/>
      <c r="C9" s="159"/>
      <c r="D9" s="160">
        <v>70762</v>
      </c>
      <c r="E9" s="161"/>
      <c r="F9" s="162">
        <v>88968</v>
      </c>
      <c r="G9" s="163"/>
      <c r="H9" s="164"/>
    </row>
    <row r="10" spans="1:8" x14ac:dyDescent="0.15">
      <c r="A10" s="165"/>
      <c r="B10" s="166"/>
      <c r="C10" s="167"/>
      <c r="D10" s="168">
        <v>37255</v>
      </c>
      <c r="E10" s="169"/>
      <c r="F10" s="170">
        <v>45482</v>
      </c>
      <c r="G10" s="171"/>
      <c r="H10" s="172"/>
    </row>
    <row r="11" spans="1:8" x14ac:dyDescent="0.15">
      <c r="A11" s="153" t="s">
        <v>569</v>
      </c>
      <c r="B11" s="158"/>
      <c r="C11" s="159"/>
      <c r="D11" s="160">
        <v>128480</v>
      </c>
      <c r="E11" s="161"/>
      <c r="F11" s="162">
        <v>85173</v>
      </c>
      <c r="G11" s="163"/>
      <c r="H11" s="164"/>
    </row>
    <row r="12" spans="1:8" x14ac:dyDescent="0.15">
      <c r="A12" s="165"/>
      <c r="B12" s="166"/>
      <c r="C12" s="173"/>
      <c r="D12" s="168">
        <v>35227</v>
      </c>
      <c r="E12" s="169"/>
      <c r="F12" s="170">
        <v>43913</v>
      </c>
      <c r="G12" s="171"/>
      <c r="H12" s="172"/>
    </row>
    <row r="13" spans="1:8" x14ac:dyDescent="0.15">
      <c r="A13" s="153"/>
      <c r="B13" s="158"/>
      <c r="C13" s="174"/>
      <c r="D13" s="175">
        <v>82870</v>
      </c>
      <c r="E13" s="176"/>
      <c r="F13" s="177">
        <v>89899</v>
      </c>
      <c r="G13" s="178"/>
      <c r="H13" s="164"/>
    </row>
    <row r="14" spans="1:8" x14ac:dyDescent="0.15">
      <c r="A14" s="165"/>
      <c r="B14" s="166"/>
      <c r="C14" s="167"/>
      <c r="D14" s="168">
        <v>44539</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8.66</v>
      </c>
      <c r="C19" s="179">
        <f>ROUND(VALUE(SUBSTITUTE(実質収支比率等に係る経年分析!G$48,"▲","-")),2)</f>
        <v>11.34</v>
      </c>
      <c r="D19" s="179">
        <f>ROUND(VALUE(SUBSTITUTE(実質収支比率等に係る経年分析!H$48,"▲","-")),2)</f>
        <v>11.92</v>
      </c>
      <c r="E19" s="179">
        <f>ROUND(VALUE(SUBSTITUTE(実質収支比率等に係る経年分析!I$48,"▲","-")),2)</f>
        <v>13.33</v>
      </c>
      <c r="F19" s="179">
        <f>ROUND(VALUE(SUBSTITUTE(実質収支比率等に係る経年分析!J$48,"▲","-")),2)</f>
        <v>13.58</v>
      </c>
    </row>
    <row r="20" spans="1:11" x14ac:dyDescent="0.15">
      <c r="A20" s="179" t="s">
        <v>55</v>
      </c>
      <c r="B20" s="179">
        <f>ROUND(VALUE(SUBSTITUTE(実質収支比率等に係る経年分析!F$47,"▲","-")),2)</f>
        <v>19.34</v>
      </c>
      <c r="C20" s="179">
        <f>ROUND(VALUE(SUBSTITUTE(実質収支比率等に係る経年分析!G$47,"▲","-")),2)</f>
        <v>19.28</v>
      </c>
      <c r="D20" s="179">
        <f>ROUND(VALUE(SUBSTITUTE(実質収支比率等に係る経年分析!H$47,"▲","-")),2)</f>
        <v>19.850000000000001</v>
      </c>
      <c r="E20" s="179">
        <f>ROUND(VALUE(SUBSTITUTE(実質収支比率等に係る経年分析!I$47,"▲","-")),2)</f>
        <v>20.34</v>
      </c>
      <c r="F20" s="179">
        <f>ROUND(VALUE(SUBSTITUTE(実質収支比率等に係る経年分析!J$47,"▲","-")),2)</f>
        <v>17.23</v>
      </c>
    </row>
    <row r="21" spans="1:11" x14ac:dyDescent="0.15">
      <c r="A21" s="179" t="s">
        <v>56</v>
      </c>
      <c r="B21" s="179">
        <f>IF(ISNUMBER(VALUE(SUBSTITUTE(実質収支比率等に係る経年分析!F$49,"▲","-"))),ROUND(VALUE(SUBSTITUTE(実質収支比率等に係る経年分析!F$49,"▲","-")),2),NA())</f>
        <v>-0.1</v>
      </c>
      <c r="C21" s="179">
        <f>IF(ISNUMBER(VALUE(SUBSTITUTE(実質収支比率等に係る経年分析!G$49,"▲","-"))),ROUND(VALUE(SUBSTITUTE(実質収支比率等に係る経年分析!G$49,"▲","-")),2),NA())</f>
        <v>2.73</v>
      </c>
      <c r="D21" s="179">
        <f>IF(ISNUMBER(VALUE(SUBSTITUTE(実質収支比率等に係る経年分析!H$49,"▲","-"))),ROUND(VALUE(SUBSTITUTE(実質収支比率等に係る経年分析!H$49,"▲","-")),2),NA())</f>
        <v>0.25</v>
      </c>
      <c r="E21" s="179">
        <f>IF(ISNUMBER(VALUE(SUBSTITUTE(実質収支比率等に係る経年分析!I$49,"▲","-"))),ROUND(VALUE(SUBSTITUTE(実質収支比率等に係る経年分析!I$49,"▲","-")),2),NA())</f>
        <v>1.1200000000000001</v>
      </c>
      <c r="F21" s="179">
        <f>IF(ISNUMBER(VALUE(SUBSTITUTE(実質収支比率等に係る経年分析!J$49,"▲","-"))),ROUND(VALUE(SUBSTITUTE(実質収支比率等に係る経年分析!J$49,"▲","-")),2),NA())</f>
        <v>-3.36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0.14000000000000001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0.17</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x14ac:dyDescent="0.15">
      <c r="A30" s="180" t="str">
        <f>IF(連結実質赤字比率に係る赤字・黒字の構成分析!C$40="",NA(),連結実質赤字比率に係る赤字・黒字の構成分析!C$40)</f>
        <v>介護保険特別会計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0.64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0.28000000000000003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0.6</v>
      </c>
    </row>
    <row r="31" spans="1:11" x14ac:dyDescent="0.15">
      <c r="A31" s="180" t="str">
        <f>IF(連結実質赤字比率に係る赤字・黒字の構成分析!C$39="",NA(),連結実質赤字比率に係る赤字・黒字の構成分析!C$39)</f>
        <v>工業用水道事業会計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0.83</v>
      </c>
    </row>
    <row r="32" spans="1:11" x14ac:dyDescent="0.15">
      <c r="A32" s="180" t="str">
        <f>IF(連結実質赤字比率に係る赤字・黒字の構成分析!C$38="",NA(),連結実質赤字比率に係る赤字・黒字の構成分析!C$38)</f>
        <v>国民健康保険特別会計</v>
      </c>
      <c r="B32" s="180">
        <f>IF(ROUND(VALUE(SUBSTITUTE(連結実質赤字比率に係る赤字・黒字の構成分析!F$38,"▲", "-")), 2) &lt; 0, ABS(ROUND(VALUE(SUBSTITUTE(連結実質赤字比率に係る赤字・黒字の構成分析!F$38,"▲", "-")), 2)), NA())</f>
        <v>0.7</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0.32</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1.1499999999999999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1.55</v>
      </c>
    </row>
    <row r="33" spans="1:16" x14ac:dyDescent="0.15">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10.44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8.49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6.95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5.75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6.07</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6.16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7.43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6.94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9.6999999999999993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12.39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14.67</v>
      </c>
    </row>
    <row r="36" spans="1:16" x14ac:dyDescent="0.15">
      <c r="A36" s="180" t="str">
        <f>IF(連結実質赤字比率に係る赤字・黒字の構成分析!C$34="",NA(),連結実質赤字比率に係る赤字・黒字の構成分析!C$34)</f>
        <v>住宅新築資金等貸付事業特別会計</v>
      </c>
      <c r="B36" s="180">
        <f>IF(ROUND(VALUE(SUBSTITUTE(連結実質赤字比率に係る赤字・黒字の構成分析!F$34,"▲", "-")), 2) &lt; 0, ABS(ROUND(VALUE(SUBSTITUTE(連結実質赤字比率に係る赤字・黒字の構成分析!F$34,"▲", "-")), 2)), NA())</f>
        <v>1.06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1.07</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1.08</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1.1100000000000001</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1.1100000000000001</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2780</v>
      </c>
      <c r="E42" s="181"/>
      <c r="F42" s="181"/>
      <c r="G42" s="181">
        <f>'実質公債費比率（分子）の構造'!L$52</f>
        <v>2702</v>
      </c>
      <c r="H42" s="181"/>
      <c r="I42" s="181"/>
      <c r="J42" s="181">
        <f>'実質公債費比率（分子）の構造'!M$52</f>
        <v>2590</v>
      </c>
      <c r="K42" s="181"/>
      <c r="L42" s="181"/>
      <c r="M42" s="181">
        <f>'実質公債費比率（分子）の構造'!N$52</f>
        <v>2523</v>
      </c>
      <c r="N42" s="181"/>
      <c r="O42" s="181"/>
      <c r="P42" s="181">
        <f>'実質公債費比率（分子）の構造'!O$52</f>
        <v>2406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63</v>
      </c>
      <c r="C44" s="181"/>
      <c r="D44" s="181"/>
      <c r="E44" s="181">
        <f>'実質公債費比率（分子）の構造'!L$50</f>
        <v>45</v>
      </c>
      <c r="F44" s="181"/>
      <c r="G44" s="181"/>
      <c r="H44" s="181">
        <f>'実質公債費比率（分子）の構造'!M$50</f>
        <v>43</v>
      </c>
      <c r="I44" s="181"/>
      <c r="J44" s="181"/>
      <c r="K44" s="181">
        <f>'実質公債費比率（分子）の構造'!N$50</f>
        <v>40</v>
      </c>
      <c r="L44" s="181"/>
      <c r="M44" s="181"/>
      <c r="N44" s="181">
        <f>'実質公債費比率（分子）の構造'!O$50</f>
        <v>39</v>
      </c>
      <c r="O44" s="181"/>
      <c r="P44" s="181"/>
    </row>
    <row r="45" spans="1:16" x14ac:dyDescent="0.15">
      <c r="A45" s="181" t="s">
        <v>66</v>
      </c>
      <c r="B45" s="181">
        <f>'実質公債費比率（分子）の構造'!K$49</f>
        <v>120</v>
      </c>
      <c r="C45" s="181"/>
      <c r="D45" s="181"/>
      <c r="E45" s="181">
        <f>'実質公債費比率（分子）の構造'!L$49</f>
        <v>67</v>
      </c>
      <c r="F45" s="181"/>
      <c r="G45" s="181"/>
      <c r="H45" s="181">
        <f>'実質公債費比率（分子）の構造'!M$49</f>
        <v>63</v>
      </c>
      <c r="I45" s="181"/>
      <c r="J45" s="181"/>
      <c r="K45" s="181">
        <f>'実質公債費比率（分子）の構造'!N$49</f>
        <v>98</v>
      </c>
      <c r="L45" s="181"/>
      <c r="M45" s="181"/>
      <c r="N45" s="181">
        <f>'実質公債費比率（分子）の構造'!O$49</f>
        <v>94</v>
      </c>
      <c r="O45" s="181"/>
      <c r="P45" s="181"/>
    </row>
    <row r="46" spans="1:16" x14ac:dyDescent="0.15">
      <c r="A46" s="181" t="s">
        <v>67</v>
      </c>
      <c r="B46" s="181">
        <f>'実質公債費比率（分子）の構造'!K$48</f>
        <v>674</v>
      </c>
      <c r="C46" s="181"/>
      <c r="D46" s="181"/>
      <c r="E46" s="181">
        <f>'実質公債費比率（分子）の構造'!L$48</f>
        <v>717</v>
      </c>
      <c r="F46" s="181"/>
      <c r="G46" s="181"/>
      <c r="H46" s="181">
        <f>'実質公債費比率（分子）の構造'!M$48</f>
        <v>758</v>
      </c>
      <c r="I46" s="181"/>
      <c r="J46" s="181"/>
      <c r="K46" s="181">
        <f>'実質公債費比率（分子）の構造'!N$48</f>
        <v>770</v>
      </c>
      <c r="L46" s="181"/>
      <c r="M46" s="181"/>
      <c r="N46" s="181">
        <f>'実質公債費比率（分子）の構造'!O$48</f>
        <v>810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3141</v>
      </c>
      <c r="C49" s="181"/>
      <c r="D49" s="181"/>
      <c r="E49" s="181">
        <f>'実質公債費比率（分子）の構造'!L$45</f>
        <v>2992</v>
      </c>
      <c r="F49" s="181"/>
      <c r="G49" s="181"/>
      <c r="H49" s="181">
        <f>'実質公債費比率（分子）の構造'!M$45</f>
        <v>2895</v>
      </c>
      <c r="I49" s="181"/>
      <c r="J49" s="181"/>
      <c r="K49" s="181">
        <f>'実質公債費比率（分子）の構造'!N$45</f>
        <v>2601</v>
      </c>
      <c r="L49" s="181"/>
      <c r="M49" s="181"/>
      <c r="N49" s="181">
        <f>'実質公債費比率（分子）の構造'!O$45</f>
        <v>2391</v>
      </c>
      <c r="O49" s="181"/>
      <c r="P49" s="181"/>
    </row>
    <row r="50" spans="1:16" x14ac:dyDescent="0.15">
      <c r="A50" s="181" t="s">
        <v>71</v>
      </c>
      <c r="B50" s="181" t="e">
        <f>NA()</f>
        <v>#N/A</v>
      </c>
      <c r="C50" s="181">
        <f>IF(ISNUMBER('実質公債費比率（分子）の構造'!K$53),'実質公債費比率（分子）の構造'!K$53,NA())</f>
        <v>1218</v>
      </c>
      <c r="D50" s="181" t="e">
        <f>NA()</f>
        <v>#N/A</v>
      </c>
      <c r="E50" s="181" t="e">
        <f>NA()</f>
        <v>#N/A</v>
      </c>
      <c r="F50" s="181">
        <f>IF(ISNUMBER('実質公債費比率（分子）の構造'!L$53),'実質公債費比率（分子）の構造'!L$53,NA())</f>
        <v>1119</v>
      </c>
      <c r="G50" s="181" t="e">
        <f>NA()</f>
        <v>#N/A</v>
      </c>
      <c r="H50" s="181" t="e">
        <f>NA()</f>
        <v>#N/A</v>
      </c>
      <c r="I50" s="181">
        <f>IF(ISNUMBER('実質公債費比率（分子）の構造'!M$53),'実質公債費比率（分子）の構造'!M$53,NA())</f>
        <v>1169</v>
      </c>
      <c r="J50" s="181" t="e">
        <f>NA()</f>
        <v>#N/A</v>
      </c>
      <c r="K50" s="181" t="e">
        <f>NA()</f>
        <v>#N/A</v>
      </c>
      <c r="L50" s="181">
        <f>IF(ISNUMBER('実質公債費比率（分子）の構造'!N$53),'実質公債費比率（分子）の構造'!N$53,NA())</f>
        <v>986</v>
      </c>
      <c r="M50" s="181" t="e">
        <f>NA()</f>
        <v>#N/A</v>
      </c>
      <c r="N50" s="181" t="e">
        <f>NA()</f>
        <v>#N/A</v>
      </c>
      <c r="O50" s="181">
        <f>IF(ISNUMBER('実質公債費比率（分子）の構造'!O$53),'実質公債費比率（分子）の構造'!O$53,NA())</f>
        <v>928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24588</v>
      </c>
      <c r="E56" s="180"/>
      <c r="F56" s="180"/>
      <c r="G56" s="180">
        <f>'将来負担比率（分子）の構造'!J$52</f>
        <v>24575</v>
      </c>
      <c r="H56" s="180"/>
      <c r="I56" s="180"/>
      <c r="J56" s="180">
        <f>'将来負担比率（分子）の構造'!K$52</f>
        <v>24440</v>
      </c>
      <c r="K56" s="180"/>
      <c r="L56" s="180"/>
      <c r="M56" s="180">
        <f>'将来負担比率（分子）の構造'!L$52</f>
        <v>24079</v>
      </c>
      <c r="N56" s="180"/>
      <c r="O56" s="180"/>
      <c r="P56" s="180">
        <f>'将来負担比率（分子）の構造'!M$52</f>
        <v>27833</v>
      </c>
    </row>
    <row r="57" spans="1:16" x14ac:dyDescent="0.15">
      <c r="A57" s="180" t="s">
        <v>42</v>
      </c>
      <c r="B57" s="180"/>
      <c r="C57" s="180"/>
      <c r="D57" s="180">
        <f>'将来負担比率（分子）の構造'!I$51</f>
        <v>406</v>
      </c>
      <c r="E57" s="180"/>
      <c r="F57" s="180"/>
      <c r="G57" s="180">
        <f>'将来負担比率（分子）の構造'!J$51</f>
        <v>322</v>
      </c>
      <c r="H57" s="180"/>
      <c r="I57" s="180"/>
      <c r="J57" s="180">
        <f>'将来負担比率（分子）の構造'!K$51</f>
        <v>246</v>
      </c>
      <c r="K57" s="180"/>
      <c r="L57" s="180"/>
      <c r="M57" s="180">
        <f>'将来負担比率（分子）の構造'!L$51</f>
        <v>188</v>
      </c>
      <c r="N57" s="180"/>
      <c r="O57" s="180"/>
      <c r="P57" s="180">
        <f>'将来負担比率（分子）の構造'!M$51</f>
        <v>120</v>
      </c>
    </row>
    <row r="58" spans="1:16" x14ac:dyDescent="0.15">
      <c r="A58" s="180" t="s">
        <v>41</v>
      </c>
      <c r="B58" s="180"/>
      <c r="C58" s="180"/>
      <c r="D58" s="180">
        <f>'将来負担比率（分子）の構造'!I$50</f>
        <v>7696</v>
      </c>
      <c r="E58" s="180"/>
      <c r="F58" s="180"/>
      <c r="G58" s="180">
        <f>'将来負担比率（分子）の構造'!J$50</f>
        <v>7716</v>
      </c>
      <c r="H58" s="180"/>
      <c r="I58" s="180"/>
      <c r="J58" s="180">
        <f>'将来負担比率（分子）の構造'!K$50</f>
        <v>8104</v>
      </c>
      <c r="K58" s="180"/>
      <c r="L58" s="180"/>
      <c r="M58" s="180">
        <f>'将来負担比率（分子）の構造'!L$50</f>
        <v>8089</v>
      </c>
      <c r="N58" s="180"/>
      <c r="O58" s="180"/>
      <c r="P58" s="180">
        <f>'将来負担比率（分子）の構造'!M$50</f>
        <v>7686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105</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4671</v>
      </c>
      <c r="C62" s="180"/>
      <c r="D62" s="180"/>
      <c r="E62" s="180">
        <f>'将来負担比率（分子）の構造'!J$45</f>
        <v>4369</v>
      </c>
      <c r="F62" s="180"/>
      <c r="G62" s="180"/>
      <c r="H62" s="180">
        <f>'将来負担比率（分子）の構造'!K$45</f>
        <v>4349</v>
      </c>
      <c r="I62" s="180"/>
      <c r="J62" s="180"/>
      <c r="K62" s="180">
        <f>'将来負担比率（分子）の構造'!L$45</f>
        <v>4370</v>
      </c>
      <c r="L62" s="180"/>
      <c r="M62" s="180"/>
      <c r="N62" s="180">
        <f>'将来負担比率（分子）の構造'!M$45</f>
        <v>3914</v>
      </c>
      <c r="O62" s="180"/>
      <c r="P62" s="180"/>
    </row>
    <row r="63" spans="1:16" x14ac:dyDescent="0.15">
      <c r="A63" s="180" t="s">
        <v>34</v>
      </c>
      <c r="B63" s="180">
        <f>'将来負担比率（分子）の構造'!I$44</f>
        <v>486</v>
      </c>
      <c r="C63" s="180"/>
      <c r="D63" s="180"/>
      <c r="E63" s="180">
        <f>'将来負担比率（分子）の構造'!J$44</f>
        <v>435</v>
      </c>
      <c r="F63" s="180"/>
      <c r="G63" s="180"/>
      <c r="H63" s="180">
        <f>'将来負担比率（分子）の構造'!K$44</f>
        <v>380</v>
      </c>
      <c r="I63" s="180"/>
      <c r="J63" s="180"/>
      <c r="K63" s="180">
        <f>'将来負担比率（分子）の構造'!L$44</f>
        <v>293</v>
      </c>
      <c r="L63" s="180"/>
      <c r="M63" s="180"/>
      <c r="N63" s="180">
        <f>'将来負担比率（分子）の構造'!M$44</f>
        <v>269</v>
      </c>
      <c r="O63" s="180"/>
      <c r="P63" s="180"/>
    </row>
    <row r="64" spans="1:16" x14ac:dyDescent="0.15">
      <c r="A64" s="180" t="s">
        <v>33</v>
      </c>
      <c r="B64" s="180">
        <f>'将来負担比率（分子）の構造'!I$43</f>
        <v>7931</v>
      </c>
      <c r="C64" s="180"/>
      <c r="D64" s="180"/>
      <c r="E64" s="180">
        <f>'将来負担比率（分子）の構造'!J$43</f>
        <v>7846</v>
      </c>
      <c r="F64" s="180"/>
      <c r="G64" s="180"/>
      <c r="H64" s="180">
        <f>'将来負担比率（分子）の構造'!K$43</f>
        <v>7797</v>
      </c>
      <c r="I64" s="180"/>
      <c r="J64" s="180"/>
      <c r="K64" s="180">
        <f>'将来負担比率（分子）の構造'!L$43</f>
        <v>8304</v>
      </c>
      <c r="L64" s="180"/>
      <c r="M64" s="180"/>
      <c r="N64" s="180">
        <f>'将来負担比率（分子）の構造'!M$43</f>
        <v>8368</v>
      </c>
      <c r="O64" s="180"/>
      <c r="P64" s="180"/>
    </row>
    <row r="65" spans="1:16" x14ac:dyDescent="0.15">
      <c r="A65" s="180" t="s">
        <v>32</v>
      </c>
      <c r="B65" s="180">
        <f>'将来負担比率（分子）の構造'!I$42</f>
        <v>347</v>
      </c>
      <c r="C65" s="180"/>
      <c r="D65" s="180"/>
      <c r="E65" s="180">
        <f>'将来負担比率（分子）の構造'!J$42</f>
        <v>308</v>
      </c>
      <c r="F65" s="180"/>
      <c r="G65" s="180"/>
      <c r="H65" s="180">
        <f>'将来負担比率（分子）の構造'!K$42</f>
        <v>271</v>
      </c>
      <c r="I65" s="180"/>
      <c r="J65" s="180"/>
      <c r="K65" s="180">
        <f>'将来負担比率（分子）の構造'!L$42</f>
        <v>235</v>
      </c>
      <c r="L65" s="180"/>
      <c r="M65" s="180"/>
      <c r="N65" s="180">
        <f>'将来負担比率（分子）の構造'!M$42</f>
        <v>200</v>
      </c>
      <c r="O65" s="180"/>
      <c r="P65" s="180"/>
    </row>
    <row r="66" spans="1:16" x14ac:dyDescent="0.15">
      <c r="A66" s="180" t="s">
        <v>31</v>
      </c>
      <c r="B66" s="180">
        <f>'将来負担比率（分子）の構造'!I$41</f>
        <v>24834</v>
      </c>
      <c r="C66" s="180"/>
      <c r="D66" s="180"/>
      <c r="E66" s="180">
        <f>'将来負担比率（分子）の構造'!J$41</f>
        <v>24621</v>
      </c>
      <c r="F66" s="180"/>
      <c r="G66" s="180"/>
      <c r="H66" s="180">
        <f>'将来負担比率（分子）の構造'!K$41</f>
        <v>23995</v>
      </c>
      <c r="I66" s="180"/>
      <c r="J66" s="180"/>
      <c r="K66" s="180">
        <f>'将来負担比率（分子）の構造'!L$41</f>
        <v>24059</v>
      </c>
      <c r="L66" s="180"/>
      <c r="M66" s="180"/>
      <c r="N66" s="180">
        <f>'将来負担比率（分子）の構造'!M$41</f>
        <v>27388</v>
      </c>
      <c r="O66" s="180"/>
      <c r="P66" s="180"/>
    </row>
    <row r="67" spans="1:16" x14ac:dyDescent="0.15">
      <c r="A67" s="180" t="s">
        <v>75</v>
      </c>
      <c r="B67" s="180" t="e">
        <f>NA()</f>
        <v>#N/A</v>
      </c>
      <c r="C67" s="180">
        <f>IF(ISNUMBER('将来負担比率（分子）の構造'!I$53), IF('将来負担比率（分子）の構造'!I$53 &lt; 0, 0, '将来負担比率（分子）の構造'!I$53), NA())</f>
        <v>5686</v>
      </c>
      <c r="D67" s="180" t="e">
        <f>NA()</f>
        <v>#N/A</v>
      </c>
      <c r="E67" s="180" t="e">
        <f>NA()</f>
        <v>#N/A</v>
      </c>
      <c r="F67" s="180">
        <f>IF(ISNUMBER('将来負担比率（分子）の構造'!J$53), IF('将来負担比率（分子）の構造'!J$53 &lt; 0, 0, '将来負担比率（分子）の構造'!J$53), NA())</f>
        <v>4965</v>
      </c>
      <c r="G67" s="180" t="e">
        <f>NA()</f>
        <v>#N/A</v>
      </c>
      <c r="H67" s="180" t="e">
        <f>NA()</f>
        <v>#N/A</v>
      </c>
      <c r="I67" s="180">
        <f>IF(ISNUMBER('将来負担比率（分子）の構造'!K$53), IF('将来負担比率（分子）の構造'!K$53 &lt; 0, 0, '将来負担比率（分子）の構造'!K$53), NA())</f>
        <v>4002</v>
      </c>
      <c r="J67" s="180" t="e">
        <f>NA()</f>
        <v>#N/A</v>
      </c>
      <c r="K67" s="180" t="e">
        <f>NA()</f>
        <v>#N/A</v>
      </c>
      <c r="L67" s="180">
        <f>IF(ISNUMBER('将来負担比率（分子）の構造'!L$53), IF('将来負担比率（分子）の構造'!L$53 &lt; 0, 0, '将来負担比率（分子）の構造'!L$53), NA())</f>
        <v>4905</v>
      </c>
      <c r="M67" s="180" t="e">
        <f>NA()</f>
        <v>#N/A</v>
      </c>
      <c r="N67" s="180" t="e">
        <f>NA()</f>
        <v>#N/A</v>
      </c>
      <c r="O67" s="180">
        <f>IF(ISNUMBER('将来負担比率（分子）の構造'!M$53), IF('将来負担比率（分子）の構造'!M$53 &lt; 0, 0, '将来負担比率（分子）の構造'!M$53), NA())</f>
        <v>4499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3022</v>
      </c>
      <c r="C72" s="184">
        <f>基金残高に係る経年分析!G55</f>
        <v>3023</v>
      </c>
      <c r="D72" s="184">
        <f>基金残高に係る経年分析!H55</f>
        <v>2523</v>
      </c>
    </row>
    <row r="73" spans="1:16" x14ac:dyDescent="0.15">
      <c r="A73" s="183" t="s">
        <v>78</v>
      </c>
      <c r="B73" s="184">
        <f>基金残高に係る経年分析!F56</f>
        <v>1050</v>
      </c>
      <c r="C73" s="184">
        <f>基金残高に係る経年分析!G56</f>
        <v>1051</v>
      </c>
      <c r="D73" s="184">
        <f>基金残高に係る経年分析!H56</f>
        <v>1051</v>
      </c>
    </row>
    <row r="74" spans="1:16" x14ac:dyDescent="0.15">
      <c r="A74" s="183" t="s">
        <v>79</v>
      </c>
      <c r="B74" s="184">
        <f>基金残高に係る経年分析!F57</f>
        <v>4015</v>
      </c>
      <c r="C74" s="184">
        <f>基金残高に係る経年分析!G57</f>
        <v>4055</v>
      </c>
      <c r="D74" s="184">
        <f>基金残高に係る経年分析!H57</f>
        <v>4135</v>
      </c>
    </row>
  </sheetData>
  <sheetProtection algorithmName="SHA-512" hashValue="wHXzSAyYOmdfhUe7dk40fcq2FUgPfa2TEX29Gw4/6FwktXFcvWp8mgLZs8mHKdAHNgxYrplJKROTa1EAJ6cVIw==" saltValue="60zOIavwLdVGug3wufOd8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1" sqref="B1:DI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4342866</v>
      </c>
      <c r="S5" s="727"/>
      <c r="T5" s="727"/>
      <c r="U5" s="727"/>
      <c r="V5" s="727"/>
      <c r="W5" s="727"/>
      <c r="X5" s="727"/>
      <c r="Y5" s="773"/>
      <c r="Z5" s="791">
        <v>12.5</v>
      </c>
      <c r="AA5" s="791"/>
      <c r="AB5" s="791"/>
      <c r="AC5" s="791"/>
      <c r="AD5" s="792">
        <v>4342866</v>
      </c>
      <c r="AE5" s="792"/>
      <c r="AF5" s="792"/>
      <c r="AG5" s="792"/>
      <c r="AH5" s="792"/>
      <c r="AI5" s="792"/>
      <c r="AJ5" s="792"/>
      <c r="AK5" s="792"/>
      <c r="AL5" s="774">
        <v>31.1</v>
      </c>
      <c r="AM5" s="743"/>
      <c r="AN5" s="743"/>
      <c r="AO5" s="775"/>
      <c r="AP5" s="760" t="s">
        <v>228</v>
      </c>
      <c r="AQ5" s="761"/>
      <c r="AR5" s="761"/>
      <c r="AS5" s="761"/>
      <c r="AT5" s="761"/>
      <c r="AU5" s="761"/>
      <c r="AV5" s="761"/>
      <c r="AW5" s="761"/>
      <c r="AX5" s="761"/>
      <c r="AY5" s="761"/>
      <c r="AZ5" s="761"/>
      <c r="BA5" s="761"/>
      <c r="BB5" s="761"/>
      <c r="BC5" s="761"/>
      <c r="BD5" s="761"/>
      <c r="BE5" s="761"/>
      <c r="BF5" s="762"/>
      <c r="BG5" s="661">
        <v>4341985</v>
      </c>
      <c r="BH5" s="664"/>
      <c r="BI5" s="664"/>
      <c r="BJ5" s="664"/>
      <c r="BK5" s="664"/>
      <c r="BL5" s="664"/>
      <c r="BM5" s="664"/>
      <c r="BN5" s="665"/>
      <c r="BO5" s="723">
        <v>100</v>
      </c>
      <c r="BP5" s="723"/>
      <c r="BQ5" s="723"/>
      <c r="BR5" s="723"/>
      <c r="BS5" s="724" t="s">
        <v>229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221</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388173</v>
      </c>
      <c r="S6" s="664"/>
      <c r="T6" s="664"/>
      <c r="U6" s="664"/>
      <c r="V6" s="664"/>
      <c r="W6" s="664"/>
      <c r="X6" s="664"/>
      <c r="Y6" s="665"/>
      <c r="Z6" s="723">
        <v>1.1000000000000001</v>
      </c>
      <c r="AA6" s="723"/>
      <c r="AB6" s="723"/>
      <c r="AC6" s="723"/>
      <c r="AD6" s="724">
        <v>388173</v>
      </c>
      <c r="AE6" s="724"/>
      <c r="AF6" s="724"/>
      <c r="AG6" s="724"/>
      <c r="AH6" s="724"/>
      <c r="AI6" s="724"/>
      <c r="AJ6" s="724"/>
      <c r="AK6" s="724"/>
      <c r="AL6" s="666">
        <v>2.8</v>
      </c>
      <c r="AM6" s="667"/>
      <c r="AN6" s="667"/>
      <c r="AO6" s="725"/>
      <c r="AP6" s="658" t="s">
        <v>234</v>
      </c>
      <c r="AQ6" s="659"/>
      <c r="AR6" s="659"/>
      <c r="AS6" s="659"/>
      <c r="AT6" s="659"/>
      <c r="AU6" s="659"/>
      <c r="AV6" s="659"/>
      <c r="AW6" s="659"/>
      <c r="AX6" s="659"/>
      <c r="AY6" s="659"/>
      <c r="AZ6" s="659"/>
      <c r="BA6" s="659"/>
      <c r="BB6" s="659"/>
      <c r="BC6" s="659"/>
      <c r="BD6" s="659"/>
      <c r="BE6" s="659"/>
      <c r="BF6" s="660"/>
      <c r="BG6" s="661">
        <v>4341985</v>
      </c>
      <c r="BH6" s="664"/>
      <c r="BI6" s="664"/>
      <c r="BJ6" s="664"/>
      <c r="BK6" s="664"/>
      <c r="BL6" s="664"/>
      <c r="BM6" s="664"/>
      <c r="BN6" s="665"/>
      <c r="BO6" s="723">
        <v>100</v>
      </c>
      <c r="BP6" s="723"/>
      <c r="BQ6" s="723"/>
      <c r="BR6" s="723"/>
      <c r="BS6" s="724" t="s">
        <v>128</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193658</v>
      </c>
      <c r="CS6" s="664"/>
      <c r="CT6" s="664"/>
      <c r="CU6" s="664"/>
      <c r="CV6" s="664"/>
      <c r="CW6" s="664"/>
      <c r="CX6" s="664"/>
      <c r="CY6" s="665"/>
      <c r="CZ6" s="774">
        <v>0.6</v>
      </c>
      <c r="DA6" s="743"/>
      <c r="DB6" s="743"/>
      <c r="DC6" s="777"/>
      <c r="DD6" s="669" t="s">
        <v>128</v>
      </c>
      <c r="DE6" s="664"/>
      <c r="DF6" s="664"/>
      <c r="DG6" s="664"/>
      <c r="DH6" s="664"/>
      <c r="DI6" s="664"/>
      <c r="DJ6" s="664"/>
      <c r="DK6" s="664"/>
      <c r="DL6" s="664"/>
      <c r="DM6" s="664"/>
      <c r="DN6" s="664"/>
      <c r="DO6" s="664"/>
      <c r="DP6" s="665"/>
      <c r="DQ6" s="669">
        <v>193658</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9604</v>
      </c>
      <c r="S7" s="664"/>
      <c r="T7" s="664"/>
      <c r="U7" s="664"/>
      <c r="V7" s="664"/>
      <c r="W7" s="664"/>
      <c r="X7" s="664"/>
      <c r="Y7" s="665"/>
      <c r="Z7" s="723">
        <v>0</v>
      </c>
      <c r="AA7" s="723"/>
      <c r="AB7" s="723"/>
      <c r="AC7" s="723"/>
      <c r="AD7" s="724">
        <v>9604</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1781971</v>
      </c>
      <c r="BH7" s="664"/>
      <c r="BI7" s="664"/>
      <c r="BJ7" s="664"/>
      <c r="BK7" s="664"/>
      <c r="BL7" s="664"/>
      <c r="BM7" s="664"/>
      <c r="BN7" s="665"/>
      <c r="BO7" s="723">
        <v>41</v>
      </c>
      <c r="BP7" s="723"/>
      <c r="BQ7" s="723"/>
      <c r="BR7" s="723"/>
      <c r="BS7" s="724" t="s">
        <v>128</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2771109</v>
      </c>
      <c r="CS7" s="664"/>
      <c r="CT7" s="664"/>
      <c r="CU7" s="664"/>
      <c r="CV7" s="664"/>
      <c r="CW7" s="664"/>
      <c r="CX7" s="664"/>
      <c r="CY7" s="665"/>
      <c r="CZ7" s="723">
        <v>8.6</v>
      </c>
      <c r="DA7" s="723"/>
      <c r="DB7" s="723"/>
      <c r="DC7" s="723"/>
      <c r="DD7" s="669">
        <v>75297</v>
      </c>
      <c r="DE7" s="664"/>
      <c r="DF7" s="664"/>
      <c r="DG7" s="664"/>
      <c r="DH7" s="664"/>
      <c r="DI7" s="664"/>
      <c r="DJ7" s="664"/>
      <c r="DK7" s="664"/>
      <c r="DL7" s="664"/>
      <c r="DM7" s="664"/>
      <c r="DN7" s="664"/>
      <c r="DO7" s="664"/>
      <c r="DP7" s="665"/>
      <c r="DQ7" s="669">
        <v>2408281</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15758</v>
      </c>
      <c r="S8" s="664"/>
      <c r="T8" s="664"/>
      <c r="U8" s="664"/>
      <c r="V8" s="664"/>
      <c r="W8" s="664"/>
      <c r="X8" s="664"/>
      <c r="Y8" s="665"/>
      <c r="Z8" s="723">
        <v>0</v>
      </c>
      <c r="AA8" s="723"/>
      <c r="AB8" s="723"/>
      <c r="AC8" s="723"/>
      <c r="AD8" s="724">
        <v>15758</v>
      </c>
      <c r="AE8" s="724"/>
      <c r="AF8" s="724"/>
      <c r="AG8" s="724"/>
      <c r="AH8" s="724"/>
      <c r="AI8" s="724"/>
      <c r="AJ8" s="724"/>
      <c r="AK8" s="724"/>
      <c r="AL8" s="666">
        <v>0.1</v>
      </c>
      <c r="AM8" s="667"/>
      <c r="AN8" s="667"/>
      <c r="AO8" s="725"/>
      <c r="AP8" s="658" t="s">
        <v>240</v>
      </c>
      <c r="AQ8" s="659"/>
      <c r="AR8" s="659"/>
      <c r="AS8" s="659"/>
      <c r="AT8" s="659"/>
      <c r="AU8" s="659"/>
      <c r="AV8" s="659"/>
      <c r="AW8" s="659"/>
      <c r="AX8" s="659"/>
      <c r="AY8" s="659"/>
      <c r="AZ8" s="659"/>
      <c r="BA8" s="659"/>
      <c r="BB8" s="659"/>
      <c r="BC8" s="659"/>
      <c r="BD8" s="659"/>
      <c r="BE8" s="659"/>
      <c r="BF8" s="660"/>
      <c r="BG8" s="661">
        <v>68022</v>
      </c>
      <c r="BH8" s="664"/>
      <c r="BI8" s="664"/>
      <c r="BJ8" s="664"/>
      <c r="BK8" s="664"/>
      <c r="BL8" s="664"/>
      <c r="BM8" s="664"/>
      <c r="BN8" s="665"/>
      <c r="BO8" s="723">
        <v>1.6</v>
      </c>
      <c r="BP8" s="723"/>
      <c r="BQ8" s="723"/>
      <c r="BR8" s="723"/>
      <c r="BS8" s="669" t="s">
        <v>128</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10031259</v>
      </c>
      <c r="CS8" s="664"/>
      <c r="CT8" s="664"/>
      <c r="CU8" s="664"/>
      <c r="CV8" s="664"/>
      <c r="CW8" s="664"/>
      <c r="CX8" s="664"/>
      <c r="CY8" s="665"/>
      <c r="CZ8" s="723">
        <v>31.1</v>
      </c>
      <c r="DA8" s="723"/>
      <c r="DB8" s="723"/>
      <c r="DC8" s="723"/>
      <c r="DD8" s="669">
        <v>2071095</v>
      </c>
      <c r="DE8" s="664"/>
      <c r="DF8" s="664"/>
      <c r="DG8" s="664"/>
      <c r="DH8" s="664"/>
      <c r="DI8" s="664"/>
      <c r="DJ8" s="664"/>
      <c r="DK8" s="664"/>
      <c r="DL8" s="664"/>
      <c r="DM8" s="664"/>
      <c r="DN8" s="664"/>
      <c r="DO8" s="664"/>
      <c r="DP8" s="665"/>
      <c r="DQ8" s="669">
        <v>4946771</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13250</v>
      </c>
      <c r="S9" s="664"/>
      <c r="T9" s="664"/>
      <c r="U9" s="664"/>
      <c r="V9" s="664"/>
      <c r="W9" s="664"/>
      <c r="X9" s="664"/>
      <c r="Y9" s="665"/>
      <c r="Z9" s="723">
        <v>0</v>
      </c>
      <c r="AA9" s="723"/>
      <c r="AB9" s="723"/>
      <c r="AC9" s="723"/>
      <c r="AD9" s="724">
        <v>13250</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1402971</v>
      </c>
      <c r="BH9" s="664"/>
      <c r="BI9" s="664"/>
      <c r="BJ9" s="664"/>
      <c r="BK9" s="664"/>
      <c r="BL9" s="664"/>
      <c r="BM9" s="664"/>
      <c r="BN9" s="665"/>
      <c r="BO9" s="723">
        <v>32.299999999999997</v>
      </c>
      <c r="BP9" s="723"/>
      <c r="BQ9" s="723"/>
      <c r="BR9" s="723"/>
      <c r="BS9" s="669" t="s">
        <v>128</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5854057</v>
      </c>
      <c r="CS9" s="664"/>
      <c r="CT9" s="664"/>
      <c r="CU9" s="664"/>
      <c r="CV9" s="664"/>
      <c r="CW9" s="664"/>
      <c r="CX9" s="664"/>
      <c r="CY9" s="665"/>
      <c r="CZ9" s="723">
        <v>18.2</v>
      </c>
      <c r="DA9" s="723"/>
      <c r="DB9" s="723"/>
      <c r="DC9" s="723"/>
      <c r="DD9" s="669">
        <v>190134</v>
      </c>
      <c r="DE9" s="664"/>
      <c r="DF9" s="664"/>
      <c r="DG9" s="664"/>
      <c r="DH9" s="664"/>
      <c r="DI9" s="664"/>
      <c r="DJ9" s="664"/>
      <c r="DK9" s="664"/>
      <c r="DL9" s="664"/>
      <c r="DM9" s="664"/>
      <c r="DN9" s="664"/>
      <c r="DO9" s="664"/>
      <c r="DP9" s="665"/>
      <c r="DQ9" s="669">
        <v>1928978</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229</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140194</v>
      </c>
      <c r="BH10" s="664"/>
      <c r="BI10" s="664"/>
      <c r="BJ10" s="664"/>
      <c r="BK10" s="664"/>
      <c r="BL10" s="664"/>
      <c r="BM10" s="664"/>
      <c r="BN10" s="665"/>
      <c r="BO10" s="723">
        <v>3.2</v>
      </c>
      <c r="BP10" s="723"/>
      <c r="BQ10" s="723"/>
      <c r="BR10" s="723"/>
      <c r="BS10" s="669" t="s">
        <v>128</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70000</v>
      </c>
      <c r="CS10" s="664"/>
      <c r="CT10" s="664"/>
      <c r="CU10" s="664"/>
      <c r="CV10" s="664"/>
      <c r="CW10" s="664"/>
      <c r="CX10" s="664"/>
      <c r="CY10" s="665"/>
      <c r="CZ10" s="723">
        <v>0.2</v>
      </c>
      <c r="DA10" s="723"/>
      <c r="DB10" s="723"/>
      <c r="DC10" s="723"/>
      <c r="DD10" s="669" t="s">
        <v>229</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229</v>
      </c>
      <c r="AA11" s="723"/>
      <c r="AB11" s="723"/>
      <c r="AC11" s="723"/>
      <c r="AD11" s="724" t="s">
        <v>128</v>
      </c>
      <c r="AE11" s="724"/>
      <c r="AF11" s="724"/>
      <c r="AG11" s="724"/>
      <c r="AH11" s="724"/>
      <c r="AI11" s="724"/>
      <c r="AJ11" s="724"/>
      <c r="AK11" s="724"/>
      <c r="AL11" s="666" t="s">
        <v>128</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170784</v>
      </c>
      <c r="BH11" s="664"/>
      <c r="BI11" s="664"/>
      <c r="BJ11" s="664"/>
      <c r="BK11" s="664"/>
      <c r="BL11" s="664"/>
      <c r="BM11" s="664"/>
      <c r="BN11" s="665"/>
      <c r="BO11" s="723">
        <v>3.9</v>
      </c>
      <c r="BP11" s="723"/>
      <c r="BQ11" s="723"/>
      <c r="BR11" s="723"/>
      <c r="BS11" s="669" t="s">
        <v>128</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1686912</v>
      </c>
      <c r="CS11" s="664"/>
      <c r="CT11" s="664"/>
      <c r="CU11" s="664"/>
      <c r="CV11" s="664"/>
      <c r="CW11" s="664"/>
      <c r="CX11" s="664"/>
      <c r="CY11" s="665"/>
      <c r="CZ11" s="723">
        <v>5.2</v>
      </c>
      <c r="DA11" s="723"/>
      <c r="DB11" s="723"/>
      <c r="DC11" s="723"/>
      <c r="DD11" s="669">
        <v>164041</v>
      </c>
      <c r="DE11" s="664"/>
      <c r="DF11" s="664"/>
      <c r="DG11" s="664"/>
      <c r="DH11" s="664"/>
      <c r="DI11" s="664"/>
      <c r="DJ11" s="664"/>
      <c r="DK11" s="664"/>
      <c r="DL11" s="664"/>
      <c r="DM11" s="664"/>
      <c r="DN11" s="664"/>
      <c r="DO11" s="664"/>
      <c r="DP11" s="665"/>
      <c r="DQ11" s="669">
        <v>763884</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825793</v>
      </c>
      <c r="S12" s="664"/>
      <c r="T12" s="664"/>
      <c r="U12" s="664"/>
      <c r="V12" s="664"/>
      <c r="W12" s="664"/>
      <c r="X12" s="664"/>
      <c r="Y12" s="665"/>
      <c r="Z12" s="723">
        <v>2.4</v>
      </c>
      <c r="AA12" s="723"/>
      <c r="AB12" s="723"/>
      <c r="AC12" s="723"/>
      <c r="AD12" s="724">
        <v>825793</v>
      </c>
      <c r="AE12" s="724"/>
      <c r="AF12" s="724"/>
      <c r="AG12" s="724"/>
      <c r="AH12" s="724"/>
      <c r="AI12" s="724"/>
      <c r="AJ12" s="724"/>
      <c r="AK12" s="724"/>
      <c r="AL12" s="666">
        <v>5.9</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2095020</v>
      </c>
      <c r="BH12" s="664"/>
      <c r="BI12" s="664"/>
      <c r="BJ12" s="664"/>
      <c r="BK12" s="664"/>
      <c r="BL12" s="664"/>
      <c r="BM12" s="664"/>
      <c r="BN12" s="665"/>
      <c r="BO12" s="723">
        <v>48.2</v>
      </c>
      <c r="BP12" s="723"/>
      <c r="BQ12" s="723"/>
      <c r="BR12" s="723"/>
      <c r="BS12" s="669" t="s">
        <v>128</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751179</v>
      </c>
      <c r="CS12" s="664"/>
      <c r="CT12" s="664"/>
      <c r="CU12" s="664"/>
      <c r="CV12" s="664"/>
      <c r="CW12" s="664"/>
      <c r="CX12" s="664"/>
      <c r="CY12" s="665"/>
      <c r="CZ12" s="723">
        <v>2.2999999999999998</v>
      </c>
      <c r="DA12" s="723"/>
      <c r="DB12" s="723"/>
      <c r="DC12" s="723"/>
      <c r="DD12" s="669">
        <v>76728</v>
      </c>
      <c r="DE12" s="664"/>
      <c r="DF12" s="664"/>
      <c r="DG12" s="664"/>
      <c r="DH12" s="664"/>
      <c r="DI12" s="664"/>
      <c r="DJ12" s="664"/>
      <c r="DK12" s="664"/>
      <c r="DL12" s="664"/>
      <c r="DM12" s="664"/>
      <c r="DN12" s="664"/>
      <c r="DO12" s="664"/>
      <c r="DP12" s="665"/>
      <c r="DQ12" s="669">
        <v>557996</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7265</v>
      </c>
      <c r="S13" s="664"/>
      <c r="T13" s="664"/>
      <c r="U13" s="664"/>
      <c r="V13" s="664"/>
      <c r="W13" s="664"/>
      <c r="X13" s="664"/>
      <c r="Y13" s="665"/>
      <c r="Z13" s="723">
        <v>0</v>
      </c>
      <c r="AA13" s="723"/>
      <c r="AB13" s="723"/>
      <c r="AC13" s="723"/>
      <c r="AD13" s="724">
        <v>7265</v>
      </c>
      <c r="AE13" s="724"/>
      <c r="AF13" s="724"/>
      <c r="AG13" s="724"/>
      <c r="AH13" s="724"/>
      <c r="AI13" s="724"/>
      <c r="AJ13" s="724"/>
      <c r="AK13" s="724"/>
      <c r="AL13" s="666">
        <v>0.1</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2087770</v>
      </c>
      <c r="BH13" s="664"/>
      <c r="BI13" s="664"/>
      <c r="BJ13" s="664"/>
      <c r="BK13" s="664"/>
      <c r="BL13" s="664"/>
      <c r="BM13" s="664"/>
      <c r="BN13" s="665"/>
      <c r="BO13" s="723">
        <v>48.1</v>
      </c>
      <c r="BP13" s="723"/>
      <c r="BQ13" s="723"/>
      <c r="BR13" s="723"/>
      <c r="BS13" s="669" t="s">
        <v>256</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1953638</v>
      </c>
      <c r="CS13" s="664"/>
      <c r="CT13" s="664"/>
      <c r="CU13" s="664"/>
      <c r="CV13" s="664"/>
      <c r="CW13" s="664"/>
      <c r="CX13" s="664"/>
      <c r="CY13" s="665"/>
      <c r="CZ13" s="723">
        <v>6.1</v>
      </c>
      <c r="DA13" s="723"/>
      <c r="DB13" s="723"/>
      <c r="DC13" s="723"/>
      <c r="DD13" s="669">
        <v>1058636</v>
      </c>
      <c r="DE13" s="664"/>
      <c r="DF13" s="664"/>
      <c r="DG13" s="664"/>
      <c r="DH13" s="664"/>
      <c r="DI13" s="664"/>
      <c r="DJ13" s="664"/>
      <c r="DK13" s="664"/>
      <c r="DL13" s="664"/>
      <c r="DM13" s="664"/>
      <c r="DN13" s="664"/>
      <c r="DO13" s="664"/>
      <c r="DP13" s="665"/>
      <c r="DQ13" s="669">
        <v>1132281</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229</v>
      </c>
      <c r="AA14" s="723"/>
      <c r="AB14" s="723"/>
      <c r="AC14" s="723"/>
      <c r="AD14" s="724" t="s">
        <v>128</v>
      </c>
      <c r="AE14" s="724"/>
      <c r="AF14" s="724"/>
      <c r="AG14" s="724"/>
      <c r="AH14" s="724"/>
      <c r="AI14" s="724"/>
      <c r="AJ14" s="724"/>
      <c r="AK14" s="724"/>
      <c r="AL14" s="666" t="s">
        <v>128</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167267</v>
      </c>
      <c r="BH14" s="664"/>
      <c r="BI14" s="664"/>
      <c r="BJ14" s="664"/>
      <c r="BK14" s="664"/>
      <c r="BL14" s="664"/>
      <c r="BM14" s="664"/>
      <c r="BN14" s="665"/>
      <c r="BO14" s="723">
        <v>3.9</v>
      </c>
      <c r="BP14" s="723"/>
      <c r="BQ14" s="723"/>
      <c r="BR14" s="723"/>
      <c r="BS14" s="669" t="s">
        <v>128</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1005210</v>
      </c>
      <c r="CS14" s="664"/>
      <c r="CT14" s="664"/>
      <c r="CU14" s="664"/>
      <c r="CV14" s="664"/>
      <c r="CW14" s="664"/>
      <c r="CX14" s="664"/>
      <c r="CY14" s="665"/>
      <c r="CZ14" s="723">
        <v>3.1</v>
      </c>
      <c r="DA14" s="723"/>
      <c r="DB14" s="723"/>
      <c r="DC14" s="723"/>
      <c r="DD14" s="669">
        <v>49713</v>
      </c>
      <c r="DE14" s="664"/>
      <c r="DF14" s="664"/>
      <c r="DG14" s="664"/>
      <c r="DH14" s="664"/>
      <c r="DI14" s="664"/>
      <c r="DJ14" s="664"/>
      <c r="DK14" s="664"/>
      <c r="DL14" s="664"/>
      <c r="DM14" s="664"/>
      <c r="DN14" s="664"/>
      <c r="DO14" s="664"/>
      <c r="DP14" s="665"/>
      <c r="DQ14" s="669">
        <v>866113</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100436</v>
      </c>
      <c r="S15" s="664"/>
      <c r="T15" s="664"/>
      <c r="U15" s="664"/>
      <c r="V15" s="664"/>
      <c r="W15" s="664"/>
      <c r="X15" s="664"/>
      <c r="Y15" s="665"/>
      <c r="Z15" s="723">
        <v>0.3</v>
      </c>
      <c r="AA15" s="723"/>
      <c r="AB15" s="723"/>
      <c r="AC15" s="723"/>
      <c r="AD15" s="724">
        <v>100436</v>
      </c>
      <c r="AE15" s="724"/>
      <c r="AF15" s="724"/>
      <c r="AG15" s="724"/>
      <c r="AH15" s="724"/>
      <c r="AI15" s="724"/>
      <c r="AJ15" s="724"/>
      <c r="AK15" s="724"/>
      <c r="AL15" s="666">
        <v>0.7</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297727</v>
      </c>
      <c r="BH15" s="664"/>
      <c r="BI15" s="664"/>
      <c r="BJ15" s="664"/>
      <c r="BK15" s="664"/>
      <c r="BL15" s="664"/>
      <c r="BM15" s="664"/>
      <c r="BN15" s="665"/>
      <c r="BO15" s="723">
        <v>6.9</v>
      </c>
      <c r="BP15" s="723"/>
      <c r="BQ15" s="723"/>
      <c r="BR15" s="723"/>
      <c r="BS15" s="669" t="s">
        <v>128</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3713829</v>
      </c>
      <c r="CS15" s="664"/>
      <c r="CT15" s="664"/>
      <c r="CU15" s="664"/>
      <c r="CV15" s="664"/>
      <c r="CW15" s="664"/>
      <c r="CX15" s="664"/>
      <c r="CY15" s="665"/>
      <c r="CZ15" s="723">
        <v>11.5</v>
      </c>
      <c r="DA15" s="723"/>
      <c r="DB15" s="723"/>
      <c r="DC15" s="723"/>
      <c r="DD15" s="669">
        <v>1890401</v>
      </c>
      <c r="DE15" s="664"/>
      <c r="DF15" s="664"/>
      <c r="DG15" s="664"/>
      <c r="DH15" s="664"/>
      <c r="DI15" s="664"/>
      <c r="DJ15" s="664"/>
      <c r="DK15" s="664"/>
      <c r="DL15" s="664"/>
      <c r="DM15" s="664"/>
      <c r="DN15" s="664"/>
      <c r="DO15" s="664"/>
      <c r="DP15" s="665"/>
      <c r="DQ15" s="669">
        <v>1884123</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256</v>
      </c>
      <c r="S16" s="664"/>
      <c r="T16" s="664"/>
      <c r="U16" s="664"/>
      <c r="V16" s="664"/>
      <c r="W16" s="664"/>
      <c r="X16" s="664"/>
      <c r="Y16" s="665"/>
      <c r="Z16" s="723" t="s">
        <v>229</v>
      </c>
      <c r="AA16" s="723"/>
      <c r="AB16" s="723"/>
      <c r="AC16" s="723"/>
      <c r="AD16" s="724" t="s">
        <v>128</v>
      </c>
      <c r="AE16" s="724"/>
      <c r="AF16" s="724"/>
      <c r="AG16" s="724"/>
      <c r="AH16" s="724"/>
      <c r="AI16" s="724"/>
      <c r="AJ16" s="724"/>
      <c r="AK16" s="724"/>
      <c r="AL16" s="666" t="s">
        <v>229</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1794321</v>
      </c>
      <c r="CS16" s="664"/>
      <c r="CT16" s="664"/>
      <c r="CU16" s="664"/>
      <c r="CV16" s="664"/>
      <c r="CW16" s="664"/>
      <c r="CX16" s="664"/>
      <c r="CY16" s="665"/>
      <c r="CZ16" s="723">
        <v>5.6</v>
      </c>
      <c r="DA16" s="723"/>
      <c r="DB16" s="723"/>
      <c r="DC16" s="723"/>
      <c r="DD16" s="669" t="s">
        <v>229</v>
      </c>
      <c r="DE16" s="664"/>
      <c r="DF16" s="664"/>
      <c r="DG16" s="664"/>
      <c r="DH16" s="664"/>
      <c r="DI16" s="664"/>
      <c r="DJ16" s="664"/>
      <c r="DK16" s="664"/>
      <c r="DL16" s="664"/>
      <c r="DM16" s="664"/>
      <c r="DN16" s="664"/>
      <c r="DO16" s="664"/>
      <c r="DP16" s="665"/>
      <c r="DQ16" s="669">
        <v>504512</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18004</v>
      </c>
      <c r="S17" s="664"/>
      <c r="T17" s="664"/>
      <c r="U17" s="664"/>
      <c r="V17" s="664"/>
      <c r="W17" s="664"/>
      <c r="X17" s="664"/>
      <c r="Y17" s="665"/>
      <c r="Z17" s="723">
        <v>0.1</v>
      </c>
      <c r="AA17" s="723"/>
      <c r="AB17" s="723"/>
      <c r="AC17" s="723"/>
      <c r="AD17" s="724">
        <v>18004</v>
      </c>
      <c r="AE17" s="724"/>
      <c r="AF17" s="724"/>
      <c r="AG17" s="724"/>
      <c r="AH17" s="724"/>
      <c r="AI17" s="724"/>
      <c r="AJ17" s="724"/>
      <c r="AK17" s="724"/>
      <c r="AL17" s="666">
        <v>0.1</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229</v>
      </c>
      <c r="BP17" s="723"/>
      <c r="BQ17" s="723"/>
      <c r="BR17" s="723"/>
      <c r="BS17" s="669" t="s">
        <v>128</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2391310</v>
      </c>
      <c r="CS17" s="664"/>
      <c r="CT17" s="664"/>
      <c r="CU17" s="664"/>
      <c r="CV17" s="664"/>
      <c r="CW17" s="664"/>
      <c r="CX17" s="664"/>
      <c r="CY17" s="665"/>
      <c r="CZ17" s="723">
        <v>7.4</v>
      </c>
      <c r="DA17" s="723"/>
      <c r="DB17" s="723"/>
      <c r="DC17" s="723"/>
      <c r="DD17" s="669" t="s">
        <v>229</v>
      </c>
      <c r="DE17" s="664"/>
      <c r="DF17" s="664"/>
      <c r="DG17" s="664"/>
      <c r="DH17" s="664"/>
      <c r="DI17" s="664"/>
      <c r="DJ17" s="664"/>
      <c r="DK17" s="664"/>
      <c r="DL17" s="664"/>
      <c r="DM17" s="664"/>
      <c r="DN17" s="664"/>
      <c r="DO17" s="664"/>
      <c r="DP17" s="665"/>
      <c r="DQ17" s="669">
        <v>2326315</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10538077</v>
      </c>
      <c r="S18" s="664"/>
      <c r="T18" s="664"/>
      <c r="U18" s="664"/>
      <c r="V18" s="664"/>
      <c r="W18" s="664"/>
      <c r="X18" s="664"/>
      <c r="Y18" s="665"/>
      <c r="Z18" s="723">
        <v>30.4</v>
      </c>
      <c r="AA18" s="723"/>
      <c r="AB18" s="723"/>
      <c r="AC18" s="723"/>
      <c r="AD18" s="724">
        <v>8211867</v>
      </c>
      <c r="AE18" s="724"/>
      <c r="AF18" s="724"/>
      <c r="AG18" s="724"/>
      <c r="AH18" s="724"/>
      <c r="AI18" s="724"/>
      <c r="AJ18" s="724"/>
      <c r="AK18" s="724"/>
      <c r="AL18" s="666">
        <v>58.9</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229</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256</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8211867</v>
      </c>
      <c r="S19" s="664"/>
      <c r="T19" s="664"/>
      <c r="U19" s="664"/>
      <c r="V19" s="664"/>
      <c r="W19" s="664"/>
      <c r="X19" s="664"/>
      <c r="Y19" s="665"/>
      <c r="Z19" s="723">
        <v>23.7</v>
      </c>
      <c r="AA19" s="723"/>
      <c r="AB19" s="723"/>
      <c r="AC19" s="723"/>
      <c r="AD19" s="724">
        <v>8211867</v>
      </c>
      <c r="AE19" s="724"/>
      <c r="AF19" s="724"/>
      <c r="AG19" s="724"/>
      <c r="AH19" s="724"/>
      <c r="AI19" s="724"/>
      <c r="AJ19" s="724"/>
      <c r="AK19" s="724"/>
      <c r="AL19" s="666">
        <v>58.9</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881</v>
      </c>
      <c r="BH19" s="664"/>
      <c r="BI19" s="664"/>
      <c r="BJ19" s="664"/>
      <c r="BK19" s="664"/>
      <c r="BL19" s="664"/>
      <c r="BM19" s="664"/>
      <c r="BN19" s="665"/>
      <c r="BO19" s="723">
        <v>0</v>
      </c>
      <c r="BP19" s="723"/>
      <c r="BQ19" s="723"/>
      <c r="BR19" s="723"/>
      <c r="BS19" s="669" t="s">
        <v>229</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2326210</v>
      </c>
      <c r="S20" s="664"/>
      <c r="T20" s="664"/>
      <c r="U20" s="664"/>
      <c r="V20" s="664"/>
      <c r="W20" s="664"/>
      <c r="X20" s="664"/>
      <c r="Y20" s="665"/>
      <c r="Z20" s="723">
        <v>6.7</v>
      </c>
      <c r="AA20" s="723"/>
      <c r="AB20" s="723"/>
      <c r="AC20" s="723"/>
      <c r="AD20" s="724" t="s">
        <v>229</v>
      </c>
      <c r="AE20" s="724"/>
      <c r="AF20" s="724"/>
      <c r="AG20" s="724"/>
      <c r="AH20" s="724"/>
      <c r="AI20" s="724"/>
      <c r="AJ20" s="724"/>
      <c r="AK20" s="724"/>
      <c r="AL20" s="666" t="s">
        <v>128</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881</v>
      </c>
      <c r="BH20" s="664"/>
      <c r="BI20" s="664"/>
      <c r="BJ20" s="664"/>
      <c r="BK20" s="664"/>
      <c r="BL20" s="664"/>
      <c r="BM20" s="664"/>
      <c r="BN20" s="665"/>
      <c r="BO20" s="723">
        <v>0</v>
      </c>
      <c r="BP20" s="723"/>
      <c r="BQ20" s="723"/>
      <c r="BR20" s="723"/>
      <c r="BS20" s="669" t="s">
        <v>229</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32216482</v>
      </c>
      <c r="CS20" s="664"/>
      <c r="CT20" s="664"/>
      <c r="CU20" s="664"/>
      <c r="CV20" s="664"/>
      <c r="CW20" s="664"/>
      <c r="CX20" s="664"/>
      <c r="CY20" s="665"/>
      <c r="CZ20" s="723">
        <v>100</v>
      </c>
      <c r="DA20" s="723"/>
      <c r="DB20" s="723"/>
      <c r="DC20" s="723"/>
      <c r="DD20" s="669">
        <v>5576045</v>
      </c>
      <c r="DE20" s="664"/>
      <c r="DF20" s="664"/>
      <c r="DG20" s="664"/>
      <c r="DH20" s="664"/>
      <c r="DI20" s="664"/>
      <c r="DJ20" s="664"/>
      <c r="DK20" s="664"/>
      <c r="DL20" s="664"/>
      <c r="DM20" s="664"/>
      <c r="DN20" s="664"/>
      <c r="DO20" s="664"/>
      <c r="DP20" s="665"/>
      <c r="DQ20" s="669">
        <v>17512912</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229</v>
      </c>
      <c r="AA21" s="723"/>
      <c r="AB21" s="723"/>
      <c r="AC21" s="723"/>
      <c r="AD21" s="724" t="s">
        <v>229</v>
      </c>
      <c r="AE21" s="724"/>
      <c r="AF21" s="724"/>
      <c r="AG21" s="724"/>
      <c r="AH21" s="724"/>
      <c r="AI21" s="724"/>
      <c r="AJ21" s="724"/>
      <c r="AK21" s="724"/>
      <c r="AL21" s="666" t="s">
        <v>128</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881</v>
      </c>
      <c r="BH21" s="664"/>
      <c r="BI21" s="664"/>
      <c r="BJ21" s="664"/>
      <c r="BK21" s="664"/>
      <c r="BL21" s="664"/>
      <c r="BM21" s="664"/>
      <c r="BN21" s="665"/>
      <c r="BO21" s="723">
        <v>0</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16259226</v>
      </c>
      <c r="S22" s="664"/>
      <c r="T22" s="664"/>
      <c r="U22" s="664"/>
      <c r="V22" s="664"/>
      <c r="W22" s="664"/>
      <c r="X22" s="664"/>
      <c r="Y22" s="665"/>
      <c r="Z22" s="723">
        <v>46.9</v>
      </c>
      <c r="AA22" s="723"/>
      <c r="AB22" s="723"/>
      <c r="AC22" s="723"/>
      <c r="AD22" s="724">
        <v>13933016</v>
      </c>
      <c r="AE22" s="724"/>
      <c r="AF22" s="724"/>
      <c r="AG22" s="724"/>
      <c r="AH22" s="724"/>
      <c r="AI22" s="724"/>
      <c r="AJ22" s="724"/>
      <c r="AK22" s="724"/>
      <c r="AL22" s="666">
        <v>99.9</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229</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6285</v>
      </c>
      <c r="S23" s="664"/>
      <c r="T23" s="664"/>
      <c r="U23" s="664"/>
      <c r="V23" s="664"/>
      <c r="W23" s="664"/>
      <c r="X23" s="664"/>
      <c r="Y23" s="665"/>
      <c r="Z23" s="723">
        <v>0</v>
      </c>
      <c r="AA23" s="723"/>
      <c r="AB23" s="723"/>
      <c r="AC23" s="723"/>
      <c r="AD23" s="724">
        <v>6285</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395050</v>
      </c>
      <c r="S24" s="664"/>
      <c r="T24" s="664"/>
      <c r="U24" s="664"/>
      <c r="V24" s="664"/>
      <c r="W24" s="664"/>
      <c r="X24" s="664"/>
      <c r="Y24" s="665"/>
      <c r="Z24" s="723">
        <v>1.1000000000000001</v>
      </c>
      <c r="AA24" s="723"/>
      <c r="AB24" s="723"/>
      <c r="AC24" s="723"/>
      <c r="AD24" s="724" t="s">
        <v>229</v>
      </c>
      <c r="AE24" s="724"/>
      <c r="AF24" s="724"/>
      <c r="AG24" s="724"/>
      <c r="AH24" s="724"/>
      <c r="AI24" s="724"/>
      <c r="AJ24" s="724"/>
      <c r="AK24" s="724"/>
      <c r="AL24" s="666" t="s">
        <v>128</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229</v>
      </c>
      <c r="BH24" s="664"/>
      <c r="BI24" s="664"/>
      <c r="BJ24" s="664"/>
      <c r="BK24" s="664"/>
      <c r="BL24" s="664"/>
      <c r="BM24" s="664"/>
      <c r="BN24" s="665"/>
      <c r="BO24" s="723" t="s">
        <v>229</v>
      </c>
      <c r="BP24" s="723"/>
      <c r="BQ24" s="723"/>
      <c r="BR24" s="723"/>
      <c r="BS24" s="669" t="s">
        <v>229</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10259099</v>
      </c>
      <c r="CS24" s="727"/>
      <c r="CT24" s="727"/>
      <c r="CU24" s="727"/>
      <c r="CV24" s="727"/>
      <c r="CW24" s="727"/>
      <c r="CX24" s="727"/>
      <c r="CY24" s="773"/>
      <c r="CZ24" s="774">
        <v>31.8</v>
      </c>
      <c r="DA24" s="743"/>
      <c r="DB24" s="743"/>
      <c r="DC24" s="777"/>
      <c r="DD24" s="772">
        <v>7260727</v>
      </c>
      <c r="DE24" s="727"/>
      <c r="DF24" s="727"/>
      <c r="DG24" s="727"/>
      <c r="DH24" s="727"/>
      <c r="DI24" s="727"/>
      <c r="DJ24" s="727"/>
      <c r="DK24" s="773"/>
      <c r="DL24" s="772">
        <v>7049267</v>
      </c>
      <c r="DM24" s="727"/>
      <c r="DN24" s="727"/>
      <c r="DO24" s="727"/>
      <c r="DP24" s="727"/>
      <c r="DQ24" s="727"/>
      <c r="DR24" s="727"/>
      <c r="DS24" s="727"/>
      <c r="DT24" s="727"/>
      <c r="DU24" s="727"/>
      <c r="DV24" s="773"/>
      <c r="DW24" s="774">
        <v>48.2</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300951</v>
      </c>
      <c r="S25" s="664"/>
      <c r="T25" s="664"/>
      <c r="U25" s="664"/>
      <c r="V25" s="664"/>
      <c r="W25" s="664"/>
      <c r="X25" s="664"/>
      <c r="Y25" s="665"/>
      <c r="Z25" s="723">
        <v>0.9</v>
      </c>
      <c r="AA25" s="723"/>
      <c r="AB25" s="723"/>
      <c r="AC25" s="723"/>
      <c r="AD25" s="724">
        <v>498</v>
      </c>
      <c r="AE25" s="724"/>
      <c r="AF25" s="724"/>
      <c r="AG25" s="724"/>
      <c r="AH25" s="724"/>
      <c r="AI25" s="724"/>
      <c r="AJ25" s="724"/>
      <c r="AK25" s="724"/>
      <c r="AL25" s="666">
        <v>0</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229</v>
      </c>
      <c r="BH25" s="664"/>
      <c r="BI25" s="664"/>
      <c r="BJ25" s="664"/>
      <c r="BK25" s="664"/>
      <c r="BL25" s="664"/>
      <c r="BM25" s="664"/>
      <c r="BN25" s="665"/>
      <c r="BO25" s="723" t="s">
        <v>229</v>
      </c>
      <c r="BP25" s="723"/>
      <c r="BQ25" s="723"/>
      <c r="BR25" s="723"/>
      <c r="BS25" s="669" t="s">
        <v>256</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4022091</v>
      </c>
      <c r="CS25" s="662"/>
      <c r="CT25" s="662"/>
      <c r="CU25" s="662"/>
      <c r="CV25" s="662"/>
      <c r="CW25" s="662"/>
      <c r="CX25" s="662"/>
      <c r="CY25" s="663"/>
      <c r="CZ25" s="666">
        <v>12.5</v>
      </c>
      <c r="DA25" s="695"/>
      <c r="DB25" s="695"/>
      <c r="DC25" s="696"/>
      <c r="DD25" s="669">
        <v>3565959</v>
      </c>
      <c r="DE25" s="662"/>
      <c r="DF25" s="662"/>
      <c r="DG25" s="662"/>
      <c r="DH25" s="662"/>
      <c r="DI25" s="662"/>
      <c r="DJ25" s="662"/>
      <c r="DK25" s="663"/>
      <c r="DL25" s="669">
        <v>3454953</v>
      </c>
      <c r="DM25" s="662"/>
      <c r="DN25" s="662"/>
      <c r="DO25" s="662"/>
      <c r="DP25" s="662"/>
      <c r="DQ25" s="662"/>
      <c r="DR25" s="662"/>
      <c r="DS25" s="662"/>
      <c r="DT25" s="662"/>
      <c r="DU25" s="662"/>
      <c r="DV25" s="663"/>
      <c r="DW25" s="666">
        <v>23.6</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146439</v>
      </c>
      <c r="S26" s="664"/>
      <c r="T26" s="664"/>
      <c r="U26" s="664"/>
      <c r="V26" s="664"/>
      <c r="W26" s="664"/>
      <c r="X26" s="664"/>
      <c r="Y26" s="665"/>
      <c r="Z26" s="723">
        <v>0.4</v>
      </c>
      <c r="AA26" s="723"/>
      <c r="AB26" s="723"/>
      <c r="AC26" s="723"/>
      <c r="AD26" s="724" t="s">
        <v>229</v>
      </c>
      <c r="AE26" s="724"/>
      <c r="AF26" s="724"/>
      <c r="AG26" s="724"/>
      <c r="AH26" s="724"/>
      <c r="AI26" s="724"/>
      <c r="AJ26" s="724"/>
      <c r="AK26" s="724"/>
      <c r="AL26" s="666" t="s">
        <v>128</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229</v>
      </c>
      <c r="BP26" s="723"/>
      <c r="BQ26" s="723"/>
      <c r="BR26" s="723"/>
      <c r="BS26" s="669" t="s">
        <v>128</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2676012</v>
      </c>
      <c r="CS26" s="664"/>
      <c r="CT26" s="664"/>
      <c r="CU26" s="664"/>
      <c r="CV26" s="664"/>
      <c r="CW26" s="664"/>
      <c r="CX26" s="664"/>
      <c r="CY26" s="665"/>
      <c r="CZ26" s="666">
        <v>8.3000000000000007</v>
      </c>
      <c r="DA26" s="695"/>
      <c r="DB26" s="695"/>
      <c r="DC26" s="696"/>
      <c r="DD26" s="669">
        <v>2257006</v>
      </c>
      <c r="DE26" s="664"/>
      <c r="DF26" s="664"/>
      <c r="DG26" s="664"/>
      <c r="DH26" s="664"/>
      <c r="DI26" s="664"/>
      <c r="DJ26" s="664"/>
      <c r="DK26" s="665"/>
      <c r="DL26" s="669" t="s">
        <v>229</v>
      </c>
      <c r="DM26" s="664"/>
      <c r="DN26" s="664"/>
      <c r="DO26" s="664"/>
      <c r="DP26" s="664"/>
      <c r="DQ26" s="664"/>
      <c r="DR26" s="664"/>
      <c r="DS26" s="664"/>
      <c r="DT26" s="664"/>
      <c r="DU26" s="664"/>
      <c r="DV26" s="665"/>
      <c r="DW26" s="666" t="s">
        <v>229</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4801319</v>
      </c>
      <c r="S27" s="664"/>
      <c r="T27" s="664"/>
      <c r="U27" s="664"/>
      <c r="V27" s="664"/>
      <c r="W27" s="664"/>
      <c r="X27" s="664"/>
      <c r="Y27" s="665"/>
      <c r="Z27" s="723">
        <v>13.8</v>
      </c>
      <c r="AA27" s="723"/>
      <c r="AB27" s="723"/>
      <c r="AC27" s="723"/>
      <c r="AD27" s="724" t="s">
        <v>256</v>
      </c>
      <c r="AE27" s="724"/>
      <c r="AF27" s="724"/>
      <c r="AG27" s="724"/>
      <c r="AH27" s="724"/>
      <c r="AI27" s="724"/>
      <c r="AJ27" s="724"/>
      <c r="AK27" s="724"/>
      <c r="AL27" s="666" t="s">
        <v>128</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4342866</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3845745</v>
      </c>
      <c r="CS27" s="662"/>
      <c r="CT27" s="662"/>
      <c r="CU27" s="662"/>
      <c r="CV27" s="662"/>
      <c r="CW27" s="662"/>
      <c r="CX27" s="662"/>
      <c r="CY27" s="663"/>
      <c r="CZ27" s="666">
        <v>11.9</v>
      </c>
      <c r="DA27" s="695"/>
      <c r="DB27" s="695"/>
      <c r="DC27" s="696"/>
      <c r="DD27" s="669">
        <v>1368500</v>
      </c>
      <c r="DE27" s="662"/>
      <c r="DF27" s="662"/>
      <c r="DG27" s="662"/>
      <c r="DH27" s="662"/>
      <c r="DI27" s="662"/>
      <c r="DJ27" s="662"/>
      <c r="DK27" s="663"/>
      <c r="DL27" s="669">
        <v>1268046</v>
      </c>
      <c r="DM27" s="662"/>
      <c r="DN27" s="662"/>
      <c r="DO27" s="662"/>
      <c r="DP27" s="662"/>
      <c r="DQ27" s="662"/>
      <c r="DR27" s="662"/>
      <c r="DS27" s="662"/>
      <c r="DT27" s="662"/>
      <c r="DU27" s="662"/>
      <c r="DV27" s="663"/>
      <c r="DW27" s="666">
        <v>8.6999999999999993</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229</v>
      </c>
      <c r="AA28" s="723"/>
      <c r="AB28" s="723"/>
      <c r="AC28" s="723"/>
      <c r="AD28" s="724" t="s">
        <v>229</v>
      </c>
      <c r="AE28" s="724"/>
      <c r="AF28" s="724"/>
      <c r="AG28" s="724"/>
      <c r="AH28" s="724"/>
      <c r="AI28" s="724"/>
      <c r="AJ28" s="724"/>
      <c r="AK28" s="724"/>
      <c r="AL28" s="666" t="s">
        <v>229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2391263</v>
      </c>
      <c r="CS28" s="664"/>
      <c r="CT28" s="664"/>
      <c r="CU28" s="664"/>
      <c r="CV28" s="664"/>
      <c r="CW28" s="664"/>
      <c r="CX28" s="664"/>
      <c r="CY28" s="665"/>
      <c r="CZ28" s="666">
        <v>7.4</v>
      </c>
      <c r="DA28" s="695"/>
      <c r="DB28" s="695"/>
      <c r="DC28" s="696"/>
      <c r="DD28" s="669">
        <v>2326268</v>
      </c>
      <c r="DE28" s="664"/>
      <c r="DF28" s="664"/>
      <c r="DG28" s="664"/>
      <c r="DH28" s="664"/>
      <c r="DI28" s="664"/>
      <c r="DJ28" s="664"/>
      <c r="DK28" s="665"/>
      <c r="DL28" s="669">
        <v>2326268</v>
      </c>
      <c r="DM28" s="664"/>
      <c r="DN28" s="664"/>
      <c r="DO28" s="664"/>
      <c r="DP28" s="664"/>
      <c r="DQ28" s="664"/>
      <c r="DR28" s="664"/>
      <c r="DS28" s="664"/>
      <c r="DT28" s="664"/>
      <c r="DU28" s="664"/>
      <c r="DV28" s="665"/>
      <c r="DW28" s="666">
        <v>15.9</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3683512</v>
      </c>
      <c r="S29" s="664"/>
      <c r="T29" s="664"/>
      <c r="U29" s="664"/>
      <c r="V29" s="664"/>
      <c r="W29" s="664"/>
      <c r="X29" s="664"/>
      <c r="Y29" s="665"/>
      <c r="Z29" s="723">
        <v>10.6</v>
      </c>
      <c r="AA29" s="723"/>
      <c r="AB29" s="723"/>
      <c r="AC29" s="723"/>
      <c r="AD29" s="724" t="s">
        <v>229</v>
      </c>
      <c r="AE29" s="724"/>
      <c r="AF29" s="724"/>
      <c r="AG29" s="724"/>
      <c r="AH29" s="724"/>
      <c r="AI29" s="724"/>
      <c r="AJ29" s="724"/>
      <c r="AK29" s="724"/>
      <c r="AL29" s="666" t="s">
        <v>229</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2391263</v>
      </c>
      <c r="CS29" s="662"/>
      <c r="CT29" s="662"/>
      <c r="CU29" s="662"/>
      <c r="CV29" s="662"/>
      <c r="CW29" s="662"/>
      <c r="CX29" s="662"/>
      <c r="CY29" s="663"/>
      <c r="CZ29" s="666">
        <v>7.4</v>
      </c>
      <c r="DA29" s="695"/>
      <c r="DB29" s="695"/>
      <c r="DC29" s="696"/>
      <c r="DD29" s="669">
        <v>2326268</v>
      </c>
      <c r="DE29" s="662"/>
      <c r="DF29" s="662"/>
      <c r="DG29" s="662"/>
      <c r="DH29" s="662"/>
      <c r="DI29" s="662"/>
      <c r="DJ29" s="662"/>
      <c r="DK29" s="663"/>
      <c r="DL29" s="669">
        <v>2326268</v>
      </c>
      <c r="DM29" s="662"/>
      <c r="DN29" s="662"/>
      <c r="DO29" s="662"/>
      <c r="DP29" s="662"/>
      <c r="DQ29" s="662"/>
      <c r="DR29" s="662"/>
      <c r="DS29" s="662"/>
      <c r="DT29" s="662"/>
      <c r="DU29" s="662"/>
      <c r="DV29" s="663"/>
      <c r="DW29" s="666">
        <v>15.9</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51733</v>
      </c>
      <c r="S30" s="664"/>
      <c r="T30" s="664"/>
      <c r="U30" s="664"/>
      <c r="V30" s="664"/>
      <c r="W30" s="664"/>
      <c r="X30" s="664"/>
      <c r="Y30" s="665"/>
      <c r="Z30" s="723">
        <v>0.1</v>
      </c>
      <c r="AA30" s="723"/>
      <c r="AB30" s="723"/>
      <c r="AC30" s="723"/>
      <c r="AD30" s="724">
        <v>1517</v>
      </c>
      <c r="AE30" s="724"/>
      <c r="AF30" s="724"/>
      <c r="AG30" s="724"/>
      <c r="AH30" s="724"/>
      <c r="AI30" s="724"/>
      <c r="AJ30" s="724"/>
      <c r="AK30" s="724"/>
      <c r="AL30" s="666">
        <v>0</v>
      </c>
      <c r="AM30" s="667"/>
      <c r="AN30" s="667"/>
      <c r="AO30" s="725"/>
      <c r="AP30" s="751" t="s">
        <v>311</v>
      </c>
      <c r="AQ30" s="752"/>
      <c r="AR30" s="752"/>
      <c r="AS30" s="752"/>
      <c r="AT30" s="757" t="s">
        <v>312</v>
      </c>
      <c r="AU30" s="230"/>
      <c r="AV30" s="230"/>
      <c r="AW30" s="230"/>
      <c r="AX30" s="760" t="s">
        <v>187</v>
      </c>
      <c r="AY30" s="761"/>
      <c r="AZ30" s="761"/>
      <c r="BA30" s="761"/>
      <c r="BB30" s="761"/>
      <c r="BC30" s="761"/>
      <c r="BD30" s="761"/>
      <c r="BE30" s="761"/>
      <c r="BF30" s="762"/>
      <c r="BG30" s="741">
        <v>99</v>
      </c>
      <c r="BH30" s="742"/>
      <c r="BI30" s="742"/>
      <c r="BJ30" s="742"/>
      <c r="BK30" s="742"/>
      <c r="BL30" s="742"/>
      <c r="BM30" s="743">
        <v>96.7</v>
      </c>
      <c r="BN30" s="742"/>
      <c r="BO30" s="742"/>
      <c r="BP30" s="742"/>
      <c r="BQ30" s="744"/>
      <c r="BR30" s="741">
        <v>98.9</v>
      </c>
      <c r="BS30" s="742"/>
      <c r="BT30" s="742"/>
      <c r="BU30" s="742"/>
      <c r="BV30" s="742"/>
      <c r="BW30" s="742"/>
      <c r="BX30" s="743">
        <v>96.4</v>
      </c>
      <c r="BY30" s="742"/>
      <c r="BZ30" s="742"/>
      <c r="CA30" s="742"/>
      <c r="CB30" s="744"/>
      <c r="CD30" s="747"/>
      <c r="CE30" s="748"/>
      <c r="CF30" s="705" t="s">
        <v>313</v>
      </c>
      <c r="CG30" s="702"/>
      <c r="CH30" s="702"/>
      <c r="CI30" s="702"/>
      <c r="CJ30" s="702"/>
      <c r="CK30" s="702"/>
      <c r="CL30" s="702"/>
      <c r="CM30" s="702"/>
      <c r="CN30" s="702"/>
      <c r="CO30" s="702"/>
      <c r="CP30" s="702"/>
      <c r="CQ30" s="703"/>
      <c r="CR30" s="661">
        <v>2257783</v>
      </c>
      <c r="CS30" s="664"/>
      <c r="CT30" s="664"/>
      <c r="CU30" s="664"/>
      <c r="CV30" s="664"/>
      <c r="CW30" s="664"/>
      <c r="CX30" s="664"/>
      <c r="CY30" s="665"/>
      <c r="CZ30" s="666">
        <v>7</v>
      </c>
      <c r="DA30" s="695"/>
      <c r="DB30" s="695"/>
      <c r="DC30" s="696"/>
      <c r="DD30" s="669">
        <v>2196013</v>
      </c>
      <c r="DE30" s="664"/>
      <c r="DF30" s="664"/>
      <c r="DG30" s="664"/>
      <c r="DH30" s="664"/>
      <c r="DI30" s="664"/>
      <c r="DJ30" s="664"/>
      <c r="DK30" s="665"/>
      <c r="DL30" s="669">
        <v>2196013</v>
      </c>
      <c r="DM30" s="664"/>
      <c r="DN30" s="664"/>
      <c r="DO30" s="664"/>
      <c r="DP30" s="664"/>
      <c r="DQ30" s="664"/>
      <c r="DR30" s="664"/>
      <c r="DS30" s="664"/>
      <c r="DT30" s="664"/>
      <c r="DU30" s="664"/>
      <c r="DV30" s="665"/>
      <c r="DW30" s="666">
        <v>15</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148080</v>
      </c>
      <c r="S31" s="664"/>
      <c r="T31" s="664"/>
      <c r="U31" s="664"/>
      <c r="V31" s="664"/>
      <c r="W31" s="664"/>
      <c r="X31" s="664"/>
      <c r="Y31" s="665"/>
      <c r="Z31" s="723">
        <v>0.4</v>
      </c>
      <c r="AA31" s="723"/>
      <c r="AB31" s="723"/>
      <c r="AC31" s="723"/>
      <c r="AD31" s="724" t="s">
        <v>256</v>
      </c>
      <c r="AE31" s="724"/>
      <c r="AF31" s="724"/>
      <c r="AG31" s="724"/>
      <c r="AH31" s="724"/>
      <c r="AI31" s="724"/>
      <c r="AJ31" s="724"/>
      <c r="AK31" s="724"/>
      <c r="AL31" s="666" t="s">
        <v>128</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v>
      </c>
      <c r="BH31" s="662"/>
      <c r="BI31" s="662"/>
      <c r="BJ31" s="662"/>
      <c r="BK31" s="662"/>
      <c r="BL31" s="662"/>
      <c r="BM31" s="667">
        <v>97.1</v>
      </c>
      <c r="BN31" s="740"/>
      <c r="BO31" s="740"/>
      <c r="BP31" s="740"/>
      <c r="BQ31" s="701"/>
      <c r="BR31" s="739">
        <v>99.1</v>
      </c>
      <c r="BS31" s="662"/>
      <c r="BT31" s="662"/>
      <c r="BU31" s="662"/>
      <c r="BV31" s="662"/>
      <c r="BW31" s="662"/>
      <c r="BX31" s="667">
        <v>96.8</v>
      </c>
      <c r="BY31" s="740"/>
      <c r="BZ31" s="740"/>
      <c r="CA31" s="740"/>
      <c r="CB31" s="701"/>
      <c r="CD31" s="747"/>
      <c r="CE31" s="748"/>
      <c r="CF31" s="705" t="s">
        <v>317</v>
      </c>
      <c r="CG31" s="702"/>
      <c r="CH31" s="702"/>
      <c r="CI31" s="702"/>
      <c r="CJ31" s="702"/>
      <c r="CK31" s="702"/>
      <c r="CL31" s="702"/>
      <c r="CM31" s="702"/>
      <c r="CN31" s="702"/>
      <c r="CO31" s="702"/>
      <c r="CP31" s="702"/>
      <c r="CQ31" s="703"/>
      <c r="CR31" s="661">
        <v>133480</v>
      </c>
      <c r="CS31" s="662"/>
      <c r="CT31" s="662"/>
      <c r="CU31" s="662"/>
      <c r="CV31" s="662"/>
      <c r="CW31" s="662"/>
      <c r="CX31" s="662"/>
      <c r="CY31" s="663"/>
      <c r="CZ31" s="666">
        <v>0.4</v>
      </c>
      <c r="DA31" s="695"/>
      <c r="DB31" s="695"/>
      <c r="DC31" s="696"/>
      <c r="DD31" s="669">
        <v>130255</v>
      </c>
      <c r="DE31" s="662"/>
      <c r="DF31" s="662"/>
      <c r="DG31" s="662"/>
      <c r="DH31" s="662"/>
      <c r="DI31" s="662"/>
      <c r="DJ31" s="662"/>
      <c r="DK31" s="663"/>
      <c r="DL31" s="669">
        <v>130255</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600670</v>
      </c>
      <c r="S32" s="664"/>
      <c r="T32" s="664"/>
      <c r="U32" s="664"/>
      <c r="V32" s="664"/>
      <c r="W32" s="664"/>
      <c r="X32" s="664"/>
      <c r="Y32" s="665"/>
      <c r="Z32" s="723">
        <v>1.7</v>
      </c>
      <c r="AA32" s="723"/>
      <c r="AB32" s="723"/>
      <c r="AC32" s="723"/>
      <c r="AD32" s="724" t="s">
        <v>229</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v>
      </c>
      <c r="BH32" s="677"/>
      <c r="BI32" s="677"/>
      <c r="BJ32" s="677"/>
      <c r="BK32" s="677"/>
      <c r="BL32" s="677"/>
      <c r="BM32" s="721">
        <v>96.3</v>
      </c>
      <c r="BN32" s="677"/>
      <c r="BO32" s="677"/>
      <c r="BP32" s="677"/>
      <c r="BQ32" s="714"/>
      <c r="BR32" s="738">
        <v>98.7</v>
      </c>
      <c r="BS32" s="677"/>
      <c r="BT32" s="677"/>
      <c r="BU32" s="677"/>
      <c r="BV32" s="677"/>
      <c r="BW32" s="677"/>
      <c r="BX32" s="721">
        <v>95.9</v>
      </c>
      <c r="BY32" s="677"/>
      <c r="BZ32" s="677"/>
      <c r="CA32" s="677"/>
      <c r="CB32" s="714"/>
      <c r="CD32" s="749"/>
      <c r="CE32" s="750"/>
      <c r="CF32" s="705" t="s">
        <v>320</v>
      </c>
      <c r="CG32" s="702"/>
      <c r="CH32" s="702"/>
      <c r="CI32" s="702"/>
      <c r="CJ32" s="702"/>
      <c r="CK32" s="702"/>
      <c r="CL32" s="702"/>
      <c r="CM32" s="702"/>
      <c r="CN32" s="702"/>
      <c r="CO32" s="702"/>
      <c r="CP32" s="702"/>
      <c r="CQ32" s="703"/>
      <c r="CR32" s="661" t="s">
        <v>256</v>
      </c>
      <c r="CS32" s="664"/>
      <c r="CT32" s="664"/>
      <c r="CU32" s="664"/>
      <c r="CV32" s="664"/>
      <c r="CW32" s="664"/>
      <c r="CX32" s="664"/>
      <c r="CY32" s="665"/>
      <c r="CZ32" s="666" t="s">
        <v>128</v>
      </c>
      <c r="DA32" s="695"/>
      <c r="DB32" s="695"/>
      <c r="DC32" s="696"/>
      <c r="DD32" s="669" t="s">
        <v>229</v>
      </c>
      <c r="DE32" s="664"/>
      <c r="DF32" s="664"/>
      <c r="DG32" s="664"/>
      <c r="DH32" s="664"/>
      <c r="DI32" s="664"/>
      <c r="DJ32" s="664"/>
      <c r="DK32" s="665"/>
      <c r="DL32" s="669" t="s">
        <v>229</v>
      </c>
      <c r="DM32" s="664"/>
      <c r="DN32" s="664"/>
      <c r="DO32" s="664"/>
      <c r="DP32" s="664"/>
      <c r="DQ32" s="664"/>
      <c r="DR32" s="664"/>
      <c r="DS32" s="664"/>
      <c r="DT32" s="664"/>
      <c r="DU32" s="664"/>
      <c r="DV32" s="665"/>
      <c r="DW32" s="666" t="s">
        <v>229</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2071164</v>
      </c>
      <c r="S33" s="664"/>
      <c r="T33" s="664"/>
      <c r="U33" s="664"/>
      <c r="V33" s="664"/>
      <c r="W33" s="664"/>
      <c r="X33" s="664"/>
      <c r="Y33" s="665"/>
      <c r="Z33" s="723">
        <v>6</v>
      </c>
      <c r="AA33" s="723"/>
      <c r="AB33" s="723"/>
      <c r="AC33" s="723"/>
      <c r="AD33" s="724" t="s">
        <v>229</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14587017</v>
      </c>
      <c r="CS33" s="662"/>
      <c r="CT33" s="662"/>
      <c r="CU33" s="662"/>
      <c r="CV33" s="662"/>
      <c r="CW33" s="662"/>
      <c r="CX33" s="662"/>
      <c r="CY33" s="663"/>
      <c r="CZ33" s="666">
        <v>45.3</v>
      </c>
      <c r="DA33" s="695"/>
      <c r="DB33" s="695"/>
      <c r="DC33" s="696"/>
      <c r="DD33" s="669">
        <v>8363804</v>
      </c>
      <c r="DE33" s="662"/>
      <c r="DF33" s="662"/>
      <c r="DG33" s="662"/>
      <c r="DH33" s="662"/>
      <c r="DI33" s="662"/>
      <c r="DJ33" s="662"/>
      <c r="DK33" s="663"/>
      <c r="DL33" s="669">
        <v>6285276</v>
      </c>
      <c r="DM33" s="662"/>
      <c r="DN33" s="662"/>
      <c r="DO33" s="662"/>
      <c r="DP33" s="662"/>
      <c r="DQ33" s="662"/>
      <c r="DR33" s="662"/>
      <c r="DS33" s="662"/>
      <c r="DT33" s="662"/>
      <c r="DU33" s="662"/>
      <c r="DV33" s="663"/>
      <c r="DW33" s="666">
        <v>43</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632158</v>
      </c>
      <c r="S34" s="664"/>
      <c r="T34" s="664"/>
      <c r="U34" s="664"/>
      <c r="V34" s="664"/>
      <c r="W34" s="664"/>
      <c r="X34" s="664"/>
      <c r="Y34" s="665"/>
      <c r="Z34" s="723">
        <v>1.8</v>
      </c>
      <c r="AA34" s="723"/>
      <c r="AB34" s="723"/>
      <c r="AC34" s="723"/>
      <c r="AD34" s="724">
        <v>863</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7030505</v>
      </c>
      <c r="CS34" s="664"/>
      <c r="CT34" s="664"/>
      <c r="CU34" s="664"/>
      <c r="CV34" s="664"/>
      <c r="CW34" s="664"/>
      <c r="CX34" s="664"/>
      <c r="CY34" s="665"/>
      <c r="CZ34" s="666">
        <v>21.8</v>
      </c>
      <c r="DA34" s="695"/>
      <c r="DB34" s="695"/>
      <c r="DC34" s="696"/>
      <c r="DD34" s="669">
        <v>3093569</v>
      </c>
      <c r="DE34" s="664"/>
      <c r="DF34" s="664"/>
      <c r="DG34" s="664"/>
      <c r="DH34" s="664"/>
      <c r="DI34" s="664"/>
      <c r="DJ34" s="664"/>
      <c r="DK34" s="665"/>
      <c r="DL34" s="669">
        <v>2439828</v>
      </c>
      <c r="DM34" s="664"/>
      <c r="DN34" s="664"/>
      <c r="DO34" s="664"/>
      <c r="DP34" s="664"/>
      <c r="DQ34" s="664"/>
      <c r="DR34" s="664"/>
      <c r="DS34" s="664"/>
      <c r="DT34" s="664"/>
      <c r="DU34" s="664"/>
      <c r="DV34" s="665"/>
      <c r="DW34" s="666">
        <v>16.7</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5586750</v>
      </c>
      <c r="S35" s="664"/>
      <c r="T35" s="664"/>
      <c r="U35" s="664"/>
      <c r="V35" s="664"/>
      <c r="W35" s="664"/>
      <c r="X35" s="664"/>
      <c r="Y35" s="665"/>
      <c r="Z35" s="723">
        <v>16.100000000000001</v>
      </c>
      <c r="AA35" s="723"/>
      <c r="AB35" s="723"/>
      <c r="AC35" s="723"/>
      <c r="AD35" s="724" t="s">
        <v>128</v>
      </c>
      <c r="AE35" s="724"/>
      <c r="AF35" s="724"/>
      <c r="AG35" s="724"/>
      <c r="AH35" s="724"/>
      <c r="AI35" s="724"/>
      <c r="AJ35" s="724"/>
      <c r="AK35" s="724"/>
      <c r="AL35" s="666" t="s">
        <v>229</v>
      </c>
      <c r="AM35" s="667"/>
      <c r="AN35" s="667"/>
      <c r="AO35" s="725"/>
      <c r="AP35" s="234"/>
      <c r="AQ35" s="729" t="s">
        <v>328</v>
      </c>
      <c r="AR35" s="730"/>
      <c r="AS35" s="730"/>
      <c r="AT35" s="730"/>
      <c r="AU35" s="730"/>
      <c r="AV35" s="730"/>
      <c r="AW35" s="730"/>
      <c r="AX35" s="730"/>
      <c r="AY35" s="731"/>
      <c r="AZ35" s="726">
        <v>3386109</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227248</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205175</v>
      </c>
      <c r="CS35" s="662"/>
      <c r="CT35" s="662"/>
      <c r="CU35" s="662"/>
      <c r="CV35" s="662"/>
      <c r="CW35" s="662"/>
      <c r="CX35" s="662"/>
      <c r="CY35" s="663"/>
      <c r="CZ35" s="666">
        <v>0.6</v>
      </c>
      <c r="DA35" s="695"/>
      <c r="DB35" s="695"/>
      <c r="DC35" s="696"/>
      <c r="DD35" s="669">
        <v>164139</v>
      </c>
      <c r="DE35" s="662"/>
      <c r="DF35" s="662"/>
      <c r="DG35" s="662"/>
      <c r="DH35" s="662"/>
      <c r="DI35" s="662"/>
      <c r="DJ35" s="662"/>
      <c r="DK35" s="663"/>
      <c r="DL35" s="669">
        <v>163940</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229</v>
      </c>
      <c r="AE36" s="724"/>
      <c r="AF36" s="724"/>
      <c r="AG36" s="724"/>
      <c r="AH36" s="724"/>
      <c r="AI36" s="724"/>
      <c r="AJ36" s="724"/>
      <c r="AK36" s="724"/>
      <c r="AL36" s="666" t="s">
        <v>229</v>
      </c>
      <c r="AM36" s="667"/>
      <c r="AN36" s="667"/>
      <c r="AO36" s="725"/>
      <c r="AQ36" s="698" t="s">
        <v>332</v>
      </c>
      <c r="AR36" s="699"/>
      <c r="AS36" s="699"/>
      <c r="AT36" s="699"/>
      <c r="AU36" s="699"/>
      <c r="AV36" s="699"/>
      <c r="AW36" s="699"/>
      <c r="AX36" s="699"/>
      <c r="AY36" s="700"/>
      <c r="AZ36" s="661">
        <v>612162</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144030</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4435629</v>
      </c>
      <c r="CS36" s="664"/>
      <c r="CT36" s="664"/>
      <c r="CU36" s="664"/>
      <c r="CV36" s="664"/>
      <c r="CW36" s="664"/>
      <c r="CX36" s="664"/>
      <c r="CY36" s="665"/>
      <c r="CZ36" s="666">
        <v>13.8</v>
      </c>
      <c r="DA36" s="695"/>
      <c r="DB36" s="695"/>
      <c r="DC36" s="696"/>
      <c r="DD36" s="669">
        <v>2865790</v>
      </c>
      <c r="DE36" s="664"/>
      <c r="DF36" s="664"/>
      <c r="DG36" s="664"/>
      <c r="DH36" s="664"/>
      <c r="DI36" s="664"/>
      <c r="DJ36" s="664"/>
      <c r="DK36" s="665"/>
      <c r="DL36" s="669">
        <v>2022770</v>
      </c>
      <c r="DM36" s="664"/>
      <c r="DN36" s="664"/>
      <c r="DO36" s="664"/>
      <c r="DP36" s="664"/>
      <c r="DQ36" s="664"/>
      <c r="DR36" s="664"/>
      <c r="DS36" s="664"/>
      <c r="DT36" s="664"/>
      <c r="DU36" s="664"/>
      <c r="DV36" s="665"/>
      <c r="DW36" s="666">
        <v>13.8</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679400</v>
      </c>
      <c r="S37" s="664"/>
      <c r="T37" s="664"/>
      <c r="U37" s="664"/>
      <c r="V37" s="664"/>
      <c r="W37" s="664"/>
      <c r="X37" s="664"/>
      <c r="Y37" s="665"/>
      <c r="Z37" s="723">
        <v>2</v>
      </c>
      <c r="AA37" s="723"/>
      <c r="AB37" s="723"/>
      <c r="AC37" s="723"/>
      <c r="AD37" s="724" t="s">
        <v>229</v>
      </c>
      <c r="AE37" s="724"/>
      <c r="AF37" s="724"/>
      <c r="AG37" s="724"/>
      <c r="AH37" s="724"/>
      <c r="AI37" s="724"/>
      <c r="AJ37" s="724"/>
      <c r="AK37" s="724"/>
      <c r="AL37" s="666" t="s">
        <v>256</v>
      </c>
      <c r="AM37" s="667"/>
      <c r="AN37" s="667"/>
      <c r="AO37" s="725"/>
      <c r="AQ37" s="698" t="s">
        <v>336</v>
      </c>
      <c r="AR37" s="699"/>
      <c r="AS37" s="699"/>
      <c r="AT37" s="699"/>
      <c r="AU37" s="699"/>
      <c r="AV37" s="699"/>
      <c r="AW37" s="699"/>
      <c r="AX37" s="699"/>
      <c r="AY37" s="700"/>
      <c r="AZ37" s="661">
        <v>371242</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6763</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1475166</v>
      </c>
      <c r="CS37" s="662"/>
      <c r="CT37" s="662"/>
      <c r="CU37" s="662"/>
      <c r="CV37" s="662"/>
      <c r="CW37" s="662"/>
      <c r="CX37" s="662"/>
      <c r="CY37" s="663"/>
      <c r="CZ37" s="666">
        <v>4.5999999999999996</v>
      </c>
      <c r="DA37" s="695"/>
      <c r="DB37" s="695"/>
      <c r="DC37" s="696"/>
      <c r="DD37" s="669">
        <v>962866</v>
      </c>
      <c r="DE37" s="662"/>
      <c r="DF37" s="662"/>
      <c r="DG37" s="662"/>
      <c r="DH37" s="662"/>
      <c r="DI37" s="662"/>
      <c r="DJ37" s="662"/>
      <c r="DK37" s="663"/>
      <c r="DL37" s="669">
        <v>870003</v>
      </c>
      <c r="DM37" s="662"/>
      <c r="DN37" s="662"/>
      <c r="DO37" s="662"/>
      <c r="DP37" s="662"/>
      <c r="DQ37" s="662"/>
      <c r="DR37" s="662"/>
      <c r="DS37" s="662"/>
      <c r="DT37" s="662"/>
      <c r="DU37" s="662"/>
      <c r="DV37" s="663"/>
      <c r="DW37" s="666">
        <v>6</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34683337</v>
      </c>
      <c r="S38" s="713"/>
      <c r="T38" s="713"/>
      <c r="U38" s="713"/>
      <c r="V38" s="713"/>
      <c r="W38" s="713"/>
      <c r="X38" s="713"/>
      <c r="Y38" s="718"/>
      <c r="Z38" s="719">
        <v>100</v>
      </c>
      <c r="AA38" s="719"/>
      <c r="AB38" s="719"/>
      <c r="AC38" s="719"/>
      <c r="AD38" s="720">
        <v>13942179</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148166</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10633</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2619487</v>
      </c>
      <c r="CS38" s="664"/>
      <c r="CT38" s="664"/>
      <c r="CU38" s="664"/>
      <c r="CV38" s="664"/>
      <c r="CW38" s="664"/>
      <c r="CX38" s="664"/>
      <c r="CY38" s="665"/>
      <c r="CZ38" s="666">
        <v>8.1</v>
      </c>
      <c r="DA38" s="695"/>
      <c r="DB38" s="695"/>
      <c r="DC38" s="696"/>
      <c r="DD38" s="669">
        <v>2227736</v>
      </c>
      <c r="DE38" s="664"/>
      <c r="DF38" s="664"/>
      <c r="DG38" s="664"/>
      <c r="DH38" s="664"/>
      <c r="DI38" s="664"/>
      <c r="DJ38" s="664"/>
      <c r="DK38" s="665"/>
      <c r="DL38" s="669">
        <v>1658738</v>
      </c>
      <c r="DM38" s="664"/>
      <c r="DN38" s="664"/>
      <c r="DO38" s="664"/>
      <c r="DP38" s="664"/>
      <c r="DQ38" s="664"/>
      <c r="DR38" s="664"/>
      <c r="DS38" s="664"/>
      <c r="DT38" s="664"/>
      <c r="DU38" s="664"/>
      <c r="DV38" s="665"/>
      <c r="DW38" s="666">
        <v>11.3</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v>144451</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88</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124401</v>
      </c>
      <c r="CS39" s="662"/>
      <c r="CT39" s="662"/>
      <c r="CU39" s="662"/>
      <c r="CV39" s="662"/>
      <c r="CW39" s="662"/>
      <c r="CX39" s="662"/>
      <c r="CY39" s="663"/>
      <c r="CZ39" s="666">
        <v>0.4</v>
      </c>
      <c r="DA39" s="695"/>
      <c r="DB39" s="695"/>
      <c r="DC39" s="696"/>
      <c r="DD39" s="669" t="s">
        <v>128</v>
      </c>
      <c r="DE39" s="662"/>
      <c r="DF39" s="662"/>
      <c r="DG39" s="662"/>
      <c r="DH39" s="662"/>
      <c r="DI39" s="662"/>
      <c r="DJ39" s="662"/>
      <c r="DK39" s="663"/>
      <c r="DL39" s="669" t="s">
        <v>229</v>
      </c>
      <c r="DM39" s="662"/>
      <c r="DN39" s="662"/>
      <c r="DO39" s="662"/>
      <c r="DP39" s="662"/>
      <c r="DQ39" s="662"/>
      <c r="DR39" s="662"/>
      <c r="DS39" s="662"/>
      <c r="DT39" s="662"/>
      <c r="DU39" s="662"/>
      <c r="DV39" s="663"/>
      <c r="DW39" s="666" t="s">
        <v>256</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489579</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v>3</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171820</v>
      </c>
      <c r="CS40" s="664"/>
      <c r="CT40" s="664"/>
      <c r="CU40" s="664"/>
      <c r="CV40" s="664"/>
      <c r="CW40" s="664"/>
      <c r="CX40" s="664"/>
      <c r="CY40" s="665"/>
      <c r="CZ40" s="666">
        <v>0.5</v>
      </c>
      <c r="DA40" s="695"/>
      <c r="DB40" s="695"/>
      <c r="DC40" s="696"/>
      <c r="DD40" s="669">
        <v>12570</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1620509</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367</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256</v>
      </c>
      <c r="CS41" s="662"/>
      <c r="CT41" s="662"/>
      <c r="CU41" s="662"/>
      <c r="CV41" s="662"/>
      <c r="CW41" s="662"/>
      <c r="CX41" s="662"/>
      <c r="CY41" s="663"/>
      <c r="CZ41" s="666" t="s">
        <v>256</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7370366</v>
      </c>
      <c r="CS42" s="664"/>
      <c r="CT42" s="664"/>
      <c r="CU42" s="664"/>
      <c r="CV42" s="664"/>
      <c r="CW42" s="664"/>
      <c r="CX42" s="664"/>
      <c r="CY42" s="665"/>
      <c r="CZ42" s="666">
        <v>22.9</v>
      </c>
      <c r="DA42" s="667"/>
      <c r="DB42" s="667"/>
      <c r="DC42" s="668"/>
      <c r="DD42" s="669">
        <v>1888381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148932</v>
      </c>
      <c r="CS43" s="662"/>
      <c r="CT43" s="662"/>
      <c r="CU43" s="662"/>
      <c r="CV43" s="662"/>
      <c r="CW43" s="662"/>
      <c r="CX43" s="662"/>
      <c r="CY43" s="663"/>
      <c r="CZ43" s="666">
        <v>0.5</v>
      </c>
      <c r="DA43" s="695"/>
      <c r="DB43" s="695"/>
      <c r="DC43" s="696"/>
      <c r="DD43" s="669">
        <v>144659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5576045</v>
      </c>
      <c r="CS44" s="664"/>
      <c r="CT44" s="664"/>
      <c r="CU44" s="664"/>
      <c r="CV44" s="664"/>
      <c r="CW44" s="664"/>
      <c r="CX44" s="664"/>
      <c r="CY44" s="665"/>
      <c r="CZ44" s="666">
        <v>17.3</v>
      </c>
      <c r="DA44" s="667"/>
      <c r="DB44" s="667"/>
      <c r="DC44" s="668"/>
      <c r="DD44" s="669">
        <v>1383869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3980371</v>
      </c>
      <c r="CS45" s="662"/>
      <c r="CT45" s="662"/>
      <c r="CU45" s="662"/>
      <c r="CV45" s="662"/>
      <c r="CW45" s="662"/>
      <c r="CX45" s="662"/>
      <c r="CY45" s="663"/>
      <c r="CZ45" s="666">
        <v>12.4</v>
      </c>
      <c r="DA45" s="695"/>
      <c r="DB45" s="695"/>
      <c r="DC45" s="696"/>
      <c r="DD45" s="669">
        <v>487291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1528850</v>
      </c>
      <c r="CS46" s="664"/>
      <c r="CT46" s="664"/>
      <c r="CU46" s="664"/>
      <c r="CV46" s="664"/>
      <c r="CW46" s="664"/>
      <c r="CX46" s="664"/>
      <c r="CY46" s="665"/>
      <c r="CZ46" s="666">
        <v>4.7</v>
      </c>
      <c r="DA46" s="667"/>
      <c r="DB46" s="667"/>
      <c r="DC46" s="668"/>
      <c r="DD46" s="669">
        <v>874954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1794321</v>
      </c>
      <c r="CS47" s="662"/>
      <c r="CT47" s="662"/>
      <c r="CU47" s="662"/>
      <c r="CV47" s="662"/>
      <c r="CW47" s="662"/>
      <c r="CX47" s="662"/>
      <c r="CY47" s="663"/>
      <c r="CZ47" s="666">
        <v>5.6</v>
      </c>
      <c r="DA47" s="695"/>
      <c r="DB47" s="695"/>
      <c r="DC47" s="696"/>
      <c r="DD47" s="669">
        <v>504512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128</v>
      </c>
      <c r="CS48" s="664"/>
      <c r="CT48" s="664"/>
      <c r="CU48" s="664"/>
      <c r="CV48" s="664"/>
      <c r="CW48" s="664"/>
      <c r="CX48" s="664"/>
      <c r="CY48" s="665"/>
      <c r="CZ48" s="666" t="s">
        <v>256</v>
      </c>
      <c r="DA48" s="667"/>
      <c r="DB48" s="667"/>
      <c r="DC48" s="668"/>
      <c r="DD48" s="669" t="s">
        <v>229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32216482</v>
      </c>
      <c r="CS49" s="677"/>
      <c r="CT49" s="677"/>
      <c r="CU49" s="677"/>
      <c r="CV49" s="677"/>
      <c r="CW49" s="677"/>
      <c r="CX49" s="677"/>
      <c r="CY49" s="678"/>
      <c r="CZ49" s="679">
        <v>100</v>
      </c>
      <c r="DA49" s="680"/>
      <c r="DB49" s="680"/>
      <c r="DC49" s="681"/>
      <c r="DD49" s="682">
        <v>17512912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ZgGA+EkmgsV2ymk8ymiGZtIEar+McDAuKQ7lNhX2reoavBezUwLLc7hTK3FGiYwBGmt3FIkbtdzIIpq8jyZvZw==" saltValue="ZEqma13/oHxJ+Di/rr24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5" zoomScale="70" zoomScaleNormal="25" zoomScaleSheetLayoutView="70" workbookViewId="0">
      <selection activeCell="B1" sqref="B1:DI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34928</v>
      </c>
      <c r="R7" s="1194"/>
      <c r="S7" s="1194"/>
      <c r="T7" s="1194"/>
      <c r="U7" s="1194"/>
      <c r="V7" s="1194">
        <v>32300</v>
      </c>
      <c r="W7" s="1194"/>
      <c r="X7" s="1194"/>
      <c r="Y7" s="1194"/>
      <c r="Z7" s="1194"/>
      <c r="AA7" s="1194">
        <v>2627</v>
      </c>
      <c r="AB7" s="1194"/>
      <c r="AC7" s="1194"/>
      <c r="AD7" s="1194"/>
      <c r="AE7" s="1195"/>
      <c r="AF7" s="1196">
        <v>2149</v>
      </c>
      <c r="AG7" s="1197"/>
      <c r="AH7" s="1197"/>
      <c r="AI7" s="1197"/>
      <c r="AJ7" s="1198"/>
      <c r="AK7" s="1180">
        <v>563</v>
      </c>
      <c r="AL7" s="1181"/>
      <c r="AM7" s="1181"/>
      <c r="AN7" s="1181"/>
      <c r="AO7" s="1181"/>
      <c r="AP7" s="1181">
        <v>27385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617</v>
      </c>
      <c r="BT7" s="1185"/>
      <c r="BU7" s="1185"/>
      <c r="BV7" s="1185"/>
      <c r="BW7" s="1185"/>
      <c r="BX7" s="1185"/>
      <c r="BY7" s="1185"/>
      <c r="BZ7" s="1185"/>
      <c r="CA7" s="1185"/>
      <c r="CB7" s="1185"/>
      <c r="CC7" s="1185"/>
      <c r="CD7" s="1185"/>
      <c r="CE7" s="1185"/>
      <c r="CF7" s="1185"/>
      <c r="CG7" s="1186"/>
      <c r="CH7" s="1177">
        <v>5</v>
      </c>
      <c r="CI7" s="1178"/>
      <c r="CJ7" s="1178"/>
      <c r="CK7" s="1178"/>
      <c r="CL7" s="1179"/>
      <c r="CM7" s="1177">
        <v>48</v>
      </c>
      <c r="CN7" s="1178"/>
      <c r="CO7" s="1178"/>
      <c r="CP7" s="1178"/>
      <c r="CQ7" s="1179"/>
      <c r="CR7" s="1177">
        <v>11</v>
      </c>
      <c r="CS7" s="1178"/>
      <c r="CT7" s="1178"/>
      <c r="CU7" s="1178"/>
      <c r="CV7" s="1179"/>
      <c r="CW7" s="1177" t="s">
        <v>602</v>
      </c>
      <c r="CX7" s="1178"/>
      <c r="CY7" s="1178"/>
      <c r="CZ7" s="1178"/>
      <c r="DA7" s="1179"/>
      <c r="DB7" s="1177" t="s">
        <v>624</v>
      </c>
      <c r="DC7" s="1178"/>
      <c r="DD7" s="1178"/>
      <c r="DE7" s="1178"/>
      <c r="DF7" s="1179"/>
      <c r="DG7" s="1177" t="s">
        <v>602</v>
      </c>
      <c r="DH7" s="1178"/>
      <c r="DI7" s="1178"/>
      <c r="DJ7" s="1178"/>
      <c r="DK7" s="1179"/>
      <c r="DL7" s="1177" t="s">
        <v>602</v>
      </c>
      <c r="DM7" s="1178"/>
      <c r="DN7" s="1178"/>
      <c r="DO7" s="1178"/>
      <c r="DP7" s="1179"/>
      <c r="DQ7" s="1177" t="s">
        <v>602</v>
      </c>
      <c r="DR7" s="1178"/>
      <c r="DS7" s="1178"/>
      <c r="DT7" s="1178"/>
      <c r="DU7" s="1179"/>
      <c r="DV7" s="1204"/>
      <c r="DW7" s="1205"/>
      <c r="DX7" s="1205"/>
      <c r="DY7" s="1205"/>
      <c r="DZ7" s="1206"/>
      <c r="EA7" s="254"/>
    </row>
    <row r="8" spans="1:131" s="255" customFormat="1" ht="26.25" customHeight="1" x14ac:dyDescent="0.15">
      <c r="A8" s="261">
        <v>2</v>
      </c>
      <c r="B8" s="1126" t="s">
        <v>387</v>
      </c>
      <c r="C8" s="1127"/>
      <c r="D8" s="1127"/>
      <c r="E8" s="1127"/>
      <c r="F8" s="1127"/>
      <c r="G8" s="1127"/>
      <c r="H8" s="1127"/>
      <c r="I8" s="1127"/>
      <c r="J8" s="1127"/>
      <c r="K8" s="1127"/>
      <c r="L8" s="1127"/>
      <c r="M8" s="1127"/>
      <c r="N8" s="1127"/>
      <c r="O8" s="1127"/>
      <c r="P8" s="1128"/>
      <c r="Q8" s="1132">
        <v>6</v>
      </c>
      <c r="R8" s="1133"/>
      <c r="S8" s="1133"/>
      <c r="T8" s="1133"/>
      <c r="U8" s="1133"/>
      <c r="V8" s="1133">
        <v>169</v>
      </c>
      <c r="W8" s="1133"/>
      <c r="X8" s="1133"/>
      <c r="Y8" s="1133"/>
      <c r="Z8" s="1133"/>
      <c r="AA8" s="1133">
        <v>-163</v>
      </c>
      <c r="AB8" s="1133"/>
      <c r="AC8" s="1133"/>
      <c r="AD8" s="1133"/>
      <c r="AE8" s="1134"/>
      <c r="AF8" s="1108">
        <v>-163</v>
      </c>
      <c r="AG8" s="1109"/>
      <c r="AH8" s="1109"/>
      <c r="AI8" s="1109"/>
      <c r="AJ8" s="1110"/>
      <c r="AK8" s="1175">
        <v>0</v>
      </c>
      <c r="AL8" s="1176"/>
      <c r="AM8" s="1176"/>
      <c r="AN8" s="1176"/>
      <c r="AO8" s="1176"/>
      <c r="AP8" s="1176">
        <v>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618</v>
      </c>
      <c r="BT8" s="1104"/>
      <c r="BU8" s="1104"/>
      <c r="BV8" s="1104"/>
      <c r="BW8" s="1104"/>
      <c r="BX8" s="1104"/>
      <c r="BY8" s="1104"/>
      <c r="BZ8" s="1104"/>
      <c r="CA8" s="1104"/>
      <c r="CB8" s="1104"/>
      <c r="CC8" s="1104"/>
      <c r="CD8" s="1104"/>
      <c r="CE8" s="1104"/>
      <c r="CF8" s="1104"/>
      <c r="CG8" s="1105"/>
      <c r="CH8" s="1078" t="s">
        <v>602</v>
      </c>
      <c r="CI8" s="1079"/>
      <c r="CJ8" s="1079"/>
      <c r="CK8" s="1079"/>
      <c r="CL8" s="1080"/>
      <c r="CM8" s="1078">
        <v>48</v>
      </c>
      <c r="CN8" s="1079"/>
      <c r="CO8" s="1079"/>
      <c r="CP8" s="1079"/>
      <c r="CQ8" s="1080"/>
      <c r="CR8" s="1078">
        <v>3</v>
      </c>
      <c r="CS8" s="1079"/>
      <c r="CT8" s="1079"/>
      <c r="CU8" s="1079"/>
      <c r="CV8" s="1080"/>
      <c r="CW8" s="1078">
        <v>23</v>
      </c>
      <c r="CX8" s="1079"/>
      <c r="CY8" s="1079"/>
      <c r="CZ8" s="1079"/>
      <c r="DA8" s="1080"/>
      <c r="DB8" s="1078" t="s">
        <v>602</v>
      </c>
      <c r="DC8" s="1079"/>
      <c r="DD8" s="1079"/>
      <c r="DE8" s="1079"/>
      <c r="DF8" s="1080"/>
      <c r="DG8" s="1078" t="s">
        <v>602</v>
      </c>
      <c r="DH8" s="1079"/>
      <c r="DI8" s="1079"/>
      <c r="DJ8" s="1079"/>
      <c r="DK8" s="1080"/>
      <c r="DL8" s="1078" t="s">
        <v>602</v>
      </c>
      <c r="DM8" s="1079"/>
      <c r="DN8" s="1079"/>
      <c r="DO8" s="1079"/>
      <c r="DP8" s="1080"/>
      <c r="DQ8" s="1078" t="s">
        <v>602</v>
      </c>
      <c r="DR8" s="1079"/>
      <c r="DS8" s="1079"/>
      <c r="DT8" s="1079"/>
      <c r="DU8" s="1080"/>
      <c r="DV8" s="1081"/>
      <c r="DW8" s="1082"/>
      <c r="DX8" s="1082"/>
      <c r="DY8" s="1082"/>
      <c r="DZ8" s="1083"/>
      <c r="EA8" s="254"/>
    </row>
    <row r="9" spans="1:131" s="255" customFormat="1" ht="26.25" customHeight="1" x14ac:dyDescent="0.15">
      <c r="A9" s="261">
        <v>3</v>
      </c>
      <c r="B9" s="1126" t="s">
        <v>388</v>
      </c>
      <c r="C9" s="1127"/>
      <c r="D9" s="1127"/>
      <c r="E9" s="1127"/>
      <c r="F9" s="1127"/>
      <c r="G9" s="1127"/>
      <c r="H9" s="1127"/>
      <c r="I9" s="1127"/>
      <c r="J9" s="1127"/>
      <c r="K9" s="1127"/>
      <c r="L9" s="1127"/>
      <c r="M9" s="1127"/>
      <c r="N9" s="1127"/>
      <c r="O9" s="1127"/>
      <c r="P9" s="1128"/>
      <c r="Q9" s="1132">
        <v>0</v>
      </c>
      <c r="R9" s="1133"/>
      <c r="S9" s="1133"/>
      <c r="T9" s="1133"/>
      <c r="U9" s="1133"/>
      <c r="V9" s="1133">
        <v>0</v>
      </c>
      <c r="W9" s="1133"/>
      <c r="X9" s="1133"/>
      <c r="Y9" s="1133"/>
      <c r="Z9" s="1133"/>
      <c r="AA9" s="1133" t="s">
        <v>602</v>
      </c>
      <c r="AB9" s="1133"/>
      <c r="AC9" s="1133"/>
      <c r="AD9" s="1133"/>
      <c r="AE9" s="1134"/>
      <c r="AF9" s="1108" t="s">
        <v>128</v>
      </c>
      <c r="AG9" s="1109"/>
      <c r="AH9" s="1109"/>
      <c r="AI9" s="1109"/>
      <c r="AJ9" s="1110"/>
      <c r="AK9" s="1175" t="s">
        <v>602</v>
      </c>
      <c r="AL9" s="1176"/>
      <c r="AM9" s="1176"/>
      <c r="AN9" s="1176"/>
      <c r="AO9" s="1176"/>
      <c r="AP9" s="1176" t="s">
        <v>602</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619</v>
      </c>
      <c r="BT9" s="1104"/>
      <c r="BU9" s="1104"/>
      <c r="BV9" s="1104"/>
      <c r="BW9" s="1104"/>
      <c r="BX9" s="1104"/>
      <c r="BY9" s="1104"/>
      <c r="BZ9" s="1104"/>
      <c r="CA9" s="1104"/>
      <c r="CB9" s="1104"/>
      <c r="CC9" s="1104"/>
      <c r="CD9" s="1104"/>
      <c r="CE9" s="1104"/>
      <c r="CF9" s="1104"/>
      <c r="CG9" s="1105"/>
      <c r="CH9" s="1078">
        <v>5</v>
      </c>
      <c r="CI9" s="1079"/>
      <c r="CJ9" s="1079"/>
      <c r="CK9" s="1079"/>
      <c r="CL9" s="1080"/>
      <c r="CM9" s="1078">
        <v>78</v>
      </c>
      <c r="CN9" s="1079"/>
      <c r="CO9" s="1079"/>
      <c r="CP9" s="1079"/>
      <c r="CQ9" s="1080"/>
      <c r="CR9" s="1078">
        <v>30</v>
      </c>
      <c r="CS9" s="1079"/>
      <c r="CT9" s="1079"/>
      <c r="CU9" s="1079"/>
      <c r="CV9" s="1080"/>
      <c r="CW9" s="1078">
        <v>17</v>
      </c>
      <c r="CX9" s="1079"/>
      <c r="CY9" s="1079"/>
      <c r="CZ9" s="1079"/>
      <c r="DA9" s="1080"/>
      <c r="DB9" s="1078">
        <v>4</v>
      </c>
      <c r="DC9" s="1079"/>
      <c r="DD9" s="1079"/>
      <c r="DE9" s="1079"/>
      <c r="DF9" s="1080"/>
      <c r="DG9" s="1078" t="s">
        <v>602</v>
      </c>
      <c r="DH9" s="1079"/>
      <c r="DI9" s="1079"/>
      <c r="DJ9" s="1079"/>
      <c r="DK9" s="1080"/>
      <c r="DL9" s="1078" t="s">
        <v>602</v>
      </c>
      <c r="DM9" s="1079"/>
      <c r="DN9" s="1079"/>
      <c r="DO9" s="1079"/>
      <c r="DP9" s="1080"/>
      <c r="DQ9" s="1078" t="s">
        <v>602</v>
      </c>
      <c r="DR9" s="1079"/>
      <c r="DS9" s="1079"/>
      <c r="DT9" s="1079"/>
      <c r="DU9" s="1080"/>
      <c r="DV9" s="1081"/>
      <c r="DW9" s="1082"/>
      <c r="DX9" s="1082"/>
      <c r="DY9" s="1082"/>
      <c r="DZ9" s="1083"/>
      <c r="EA9" s="254"/>
    </row>
    <row r="10" spans="1:131" s="255" customFormat="1" ht="26.25" customHeight="1" x14ac:dyDescent="0.15">
      <c r="A10" s="261">
        <v>4</v>
      </c>
      <c r="B10" s="1126" t="s">
        <v>389</v>
      </c>
      <c r="C10" s="1127"/>
      <c r="D10" s="1127"/>
      <c r="E10" s="1127"/>
      <c r="F10" s="1127"/>
      <c r="G10" s="1127"/>
      <c r="H10" s="1127"/>
      <c r="I10" s="1127"/>
      <c r="J10" s="1127"/>
      <c r="K10" s="1127"/>
      <c r="L10" s="1127"/>
      <c r="M10" s="1127"/>
      <c r="N10" s="1127"/>
      <c r="O10" s="1127"/>
      <c r="P10" s="1128"/>
      <c r="Q10" s="1132">
        <v>29</v>
      </c>
      <c r="R10" s="1133"/>
      <c r="S10" s="1133"/>
      <c r="T10" s="1133"/>
      <c r="U10" s="1133"/>
      <c r="V10" s="1133">
        <v>28</v>
      </c>
      <c r="W10" s="1133"/>
      <c r="X10" s="1133"/>
      <c r="Y10" s="1133"/>
      <c r="Z10" s="1133"/>
      <c r="AA10" s="1133">
        <v>0</v>
      </c>
      <c r="AB10" s="1133"/>
      <c r="AC10" s="1133"/>
      <c r="AD10" s="1133"/>
      <c r="AE10" s="1134"/>
      <c r="AF10" s="1108">
        <v>0</v>
      </c>
      <c r="AG10" s="1109"/>
      <c r="AH10" s="1109"/>
      <c r="AI10" s="1109"/>
      <c r="AJ10" s="1110"/>
      <c r="AK10" s="1175">
        <v>18</v>
      </c>
      <c r="AL10" s="1176"/>
      <c r="AM10" s="1176"/>
      <c r="AN10" s="1176"/>
      <c r="AO10" s="1176"/>
      <c r="AP10" s="1176" t="s">
        <v>602</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620</v>
      </c>
      <c r="BT10" s="1104"/>
      <c r="BU10" s="1104"/>
      <c r="BV10" s="1104"/>
      <c r="BW10" s="1104"/>
      <c r="BX10" s="1104"/>
      <c r="BY10" s="1104"/>
      <c r="BZ10" s="1104"/>
      <c r="CA10" s="1104"/>
      <c r="CB10" s="1104"/>
      <c r="CC10" s="1104"/>
      <c r="CD10" s="1104"/>
      <c r="CE10" s="1104"/>
      <c r="CF10" s="1104"/>
      <c r="CG10" s="1105"/>
      <c r="CH10" s="1078">
        <v>4</v>
      </c>
      <c r="CI10" s="1079"/>
      <c r="CJ10" s="1079"/>
      <c r="CK10" s="1079"/>
      <c r="CL10" s="1080"/>
      <c r="CM10" s="1078">
        <v>25</v>
      </c>
      <c r="CN10" s="1079"/>
      <c r="CO10" s="1079"/>
      <c r="CP10" s="1079"/>
      <c r="CQ10" s="1080"/>
      <c r="CR10" s="1078">
        <v>12</v>
      </c>
      <c r="CS10" s="1079"/>
      <c r="CT10" s="1079"/>
      <c r="CU10" s="1079"/>
      <c r="CV10" s="1080"/>
      <c r="CW10" s="1078" t="s">
        <v>602</v>
      </c>
      <c r="CX10" s="1079"/>
      <c r="CY10" s="1079"/>
      <c r="CZ10" s="1079"/>
      <c r="DA10" s="1080"/>
      <c r="DB10" s="1078" t="s">
        <v>602</v>
      </c>
      <c r="DC10" s="1079"/>
      <c r="DD10" s="1079"/>
      <c r="DE10" s="1079"/>
      <c r="DF10" s="1080"/>
      <c r="DG10" s="1078" t="s">
        <v>602</v>
      </c>
      <c r="DH10" s="1079"/>
      <c r="DI10" s="1079"/>
      <c r="DJ10" s="1079"/>
      <c r="DK10" s="1080"/>
      <c r="DL10" s="1078" t="s">
        <v>602</v>
      </c>
      <c r="DM10" s="1079"/>
      <c r="DN10" s="1079"/>
      <c r="DO10" s="1079"/>
      <c r="DP10" s="1080"/>
      <c r="DQ10" s="1078" t="s">
        <v>625</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621</v>
      </c>
      <c r="BT11" s="1104"/>
      <c r="BU11" s="1104"/>
      <c r="BV11" s="1104"/>
      <c r="BW11" s="1104"/>
      <c r="BX11" s="1104"/>
      <c r="BY11" s="1104"/>
      <c r="BZ11" s="1104"/>
      <c r="CA11" s="1104"/>
      <c r="CB11" s="1104"/>
      <c r="CC11" s="1104"/>
      <c r="CD11" s="1104"/>
      <c r="CE11" s="1104"/>
      <c r="CF11" s="1104"/>
      <c r="CG11" s="1105"/>
      <c r="CH11" s="1078">
        <v>-1</v>
      </c>
      <c r="CI11" s="1079"/>
      <c r="CJ11" s="1079"/>
      <c r="CK11" s="1079"/>
      <c r="CL11" s="1080"/>
      <c r="CM11" s="1078">
        <v>16</v>
      </c>
      <c r="CN11" s="1079"/>
      <c r="CO11" s="1079"/>
      <c r="CP11" s="1079"/>
      <c r="CQ11" s="1080"/>
      <c r="CR11" s="1078">
        <v>13</v>
      </c>
      <c r="CS11" s="1079"/>
      <c r="CT11" s="1079"/>
      <c r="CU11" s="1079"/>
      <c r="CV11" s="1080"/>
      <c r="CW11" s="1078" t="s">
        <v>602</v>
      </c>
      <c r="CX11" s="1079"/>
      <c r="CY11" s="1079"/>
      <c r="CZ11" s="1079"/>
      <c r="DA11" s="1080"/>
      <c r="DB11" s="1078" t="s">
        <v>602</v>
      </c>
      <c r="DC11" s="1079"/>
      <c r="DD11" s="1079"/>
      <c r="DE11" s="1079"/>
      <c r="DF11" s="1080"/>
      <c r="DG11" s="1078" t="s">
        <v>602</v>
      </c>
      <c r="DH11" s="1079"/>
      <c r="DI11" s="1079"/>
      <c r="DJ11" s="1079"/>
      <c r="DK11" s="1080"/>
      <c r="DL11" s="1078" t="s">
        <v>602</v>
      </c>
      <c r="DM11" s="1079"/>
      <c r="DN11" s="1079"/>
      <c r="DO11" s="1079"/>
      <c r="DP11" s="1080"/>
      <c r="DQ11" s="1078" t="s">
        <v>602</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622</v>
      </c>
      <c r="BT12" s="1104"/>
      <c r="BU12" s="1104"/>
      <c r="BV12" s="1104"/>
      <c r="BW12" s="1104"/>
      <c r="BX12" s="1104"/>
      <c r="BY12" s="1104"/>
      <c r="BZ12" s="1104"/>
      <c r="CA12" s="1104"/>
      <c r="CB12" s="1104"/>
      <c r="CC12" s="1104"/>
      <c r="CD12" s="1104"/>
      <c r="CE12" s="1104"/>
      <c r="CF12" s="1104"/>
      <c r="CG12" s="1105"/>
      <c r="CH12" s="1078">
        <v>1</v>
      </c>
      <c r="CI12" s="1079"/>
      <c r="CJ12" s="1079"/>
      <c r="CK12" s="1079"/>
      <c r="CL12" s="1080"/>
      <c r="CM12" s="1078">
        <v>7</v>
      </c>
      <c r="CN12" s="1079"/>
      <c r="CO12" s="1079"/>
      <c r="CP12" s="1079"/>
      <c r="CQ12" s="1080"/>
      <c r="CR12" s="1078">
        <v>3</v>
      </c>
      <c r="CS12" s="1079"/>
      <c r="CT12" s="1079"/>
      <c r="CU12" s="1079"/>
      <c r="CV12" s="1080"/>
      <c r="CW12" s="1078">
        <v>8</v>
      </c>
      <c r="CX12" s="1079"/>
      <c r="CY12" s="1079"/>
      <c r="CZ12" s="1079"/>
      <c r="DA12" s="1080"/>
      <c r="DB12" s="1078" t="s">
        <v>602</v>
      </c>
      <c r="DC12" s="1079"/>
      <c r="DD12" s="1079"/>
      <c r="DE12" s="1079"/>
      <c r="DF12" s="1080"/>
      <c r="DG12" s="1078" t="s">
        <v>602</v>
      </c>
      <c r="DH12" s="1079"/>
      <c r="DI12" s="1079"/>
      <c r="DJ12" s="1079"/>
      <c r="DK12" s="1080"/>
      <c r="DL12" s="1078" t="s">
        <v>602</v>
      </c>
      <c r="DM12" s="1079"/>
      <c r="DN12" s="1079"/>
      <c r="DO12" s="1079"/>
      <c r="DP12" s="1080"/>
      <c r="DQ12" s="1078" t="s">
        <v>602</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623</v>
      </c>
      <c r="BT13" s="1104"/>
      <c r="BU13" s="1104"/>
      <c r="BV13" s="1104"/>
      <c r="BW13" s="1104"/>
      <c r="BX13" s="1104"/>
      <c r="BY13" s="1104"/>
      <c r="BZ13" s="1104"/>
      <c r="CA13" s="1104"/>
      <c r="CB13" s="1104"/>
      <c r="CC13" s="1104"/>
      <c r="CD13" s="1104"/>
      <c r="CE13" s="1104"/>
      <c r="CF13" s="1104"/>
      <c r="CG13" s="1105"/>
      <c r="CH13" s="1078">
        <v>-2</v>
      </c>
      <c r="CI13" s="1079"/>
      <c r="CJ13" s="1079"/>
      <c r="CK13" s="1079"/>
      <c r="CL13" s="1080"/>
      <c r="CM13" s="1078">
        <v>9</v>
      </c>
      <c r="CN13" s="1079"/>
      <c r="CO13" s="1079"/>
      <c r="CP13" s="1079"/>
      <c r="CQ13" s="1080"/>
      <c r="CR13" s="1078">
        <v>10</v>
      </c>
      <c r="CS13" s="1079"/>
      <c r="CT13" s="1079"/>
      <c r="CU13" s="1079"/>
      <c r="CV13" s="1080"/>
      <c r="CW13" s="1078">
        <v>1</v>
      </c>
      <c r="CX13" s="1079"/>
      <c r="CY13" s="1079"/>
      <c r="CZ13" s="1079"/>
      <c r="DA13" s="1080"/>
      <c r="DB13" s="1078" t="s">
        <v>602</v>
      </c>
      <c r="DC13" s="1079"/>
      <c r="DD13" s="1079"/>
      <c r="DE13" s="1079"/>
      <c r="DF13" s="1080"/>
      <c r="DG13" s="1078" t="s">
        <v>602</v>
      </c>
      <c r="DH13" s="1079"/>
      <c r="DI13" s="1079"/>
      <c r="DJ13" s="1079"/>
      <c r="DK13" s="1080"/>
      <c r="DL13" s="1078" t="s">
        <v>602</v>
      </c>
      <c r="DM13" s="1079"/>
      <c r="DN13" s="1079"/>
      <c r="DO13" s="1079"/>
      <c r="DP13" s="1080"/>
      <c r="DQ13" s="1078" t="s">
        <v>602</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391</v>
      </c>
      <c r="B23" s="1033" t="s">
        <v>392</v>
      </c>
      <c r="C23" s="1034"/>
      <c r="D23" s="1034"/>
      <c r="E23" s="1034"/>
      <c r="F23" s="1034"/>
      <c r="G23" s="1034"/>
      <c r="H23" s="1034"/>
      <c r="I23" s="1034"/>
      <c r="J23" s="1034"/>
      <c r="K23" s="1034"/>
      <c r="L23" s="1034"/>
      <c r="M23" s="1034"/>
      <c r="N23" s="1034"/>
      <c r="O23" s="1034"/>
      <c r="P23" s="1035"/>
      <c r="Q23" s="1157">
        <v>34962</v>
      </c>
      <c r="R23" s="1158"/>
      <c r="S23" s="1158"/>
      <c r="T23" s="1158"/>
      <c r="U23" s="1158"/>
      <c r="V23" s="1158">
        <v>32498</v>
      </c>
      <c r="W23" s="1158"/>
      <c r="X23" s="1158"/>
      <c r="Y23" s="1158"/>
      <c r="Z23" s="1158"/>
      <c r="AA23" s="1158">
        <v>2465</v>
      </c>
      <c r="AB23" s="1158"/>
      <c r="AC23" s="1158"/>
      <c r="AD23" s="1158"/>
      <c r="AE23" s="1159"/>
      <c r="AF23" s="1160">
        <v>1986</v>
      </c>
      <c r="AG23" s="1158"/>
      <c r="AH23" s="1158"/>
      <c r="AI23" s="1158"/>
      <c r="AJ23" s="1161"/>
      <c r="AK23" s="1162"/>
      <c r="AL23" s="1163"/>
      <c r="AM23" s="1163"/>
      <c r="AN23" s="1163"/>
      <c r="AO23" s="1163"/>
      <c r="AP23" s="1158">
        <v>27388</v>
      </c>
      <c r="AQ23" s="1158"/>
      <c r="AR23" s="1158"/>
      <c r="AS23" s="1158"/>
      <c r="AT23" s="1158"/>
      <c r="AU23" s="1164"/>
      <c r="AV23" s="1164"/>
      <c r="AW23" s="1164"/>
      <c r="AX23" s="1164"/>
      <c r="AY23" s="1165"/>
      <c r="AZ23" s="1154" t="s">
        <v>393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404</v>
      </c>
      <c r="C28" s="1140"/>
      <c r="D28" s="1140"/>
      <c r="E28" s="1140"/>
      <c r="F28" s="1140"/>
      <c r="G28" s="1140"/>
      <c r="H28" s="1140"/>
      <c r="I28" s="1140"/>
      <c r="J28" s="1140"/>
      <c r="K28" s="1140"/>
      <c r="L28" s="1140"/>
      <c r="M28" s="1140"/>
      <c r="N28" s="1140"/>
      <c r="O28" s="1140"/>
      <c r="P28" s="1141"/>
      <c r="Q28" s="1142">
        <v>5600</v>
      </c>
      <c r="R28" s="1143"/>
      <c r="S28" s="1143"/>
      <c r="T28" s="1143"/>
      <c r="U28" s="1143"/>
      <c r="V28" s="1143">
        <v>5373</v>
      </c>
      <c r="W28" s="1143"/>
      <c r="X28" s="1143"/>
      <c r="Y28" s="1143"/>
      <c r="Z28" s="1143"/>
      <c r="AA28" s="1143">
        <v>227</v>
      </c>
      <c r="AB28" s="1143"/>
      <c r="AC28" s="1143"/>
      <c r="AD28" s="1143"/>
      <c r="AE28" s="1144"/>
      <c r="AF28" s="1145">
        <v>227</v>
      </c>
      <c r="AG28" s="1143"/>
      <c r="AH28" s="1143"/>
      <c r="AI28" s="1143"/>
      <c r="AJ28" s="1146"/>
      <c r="AK28" s="1147">
        <v>172</v>
      </c>
      <c r="AL28" s="1135"/>
      <c r="AM28" s="1135"/>
      <c r="AN28" s="1135"/>
      <c r="AO28" s="1135"/>
      <c r="AP28" s="1135" t="s">
        <v>602</v>
      </c>
      <c r="AQ28" s="1135"/>
      <c r="AR28" s="1135"/>
      <c r="AS28" s="1135"/>
      <c r="AT28" s="1135"/>
      <c r="AU28" s="1135" t="s">
        <v>602</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405</v>
      </c>
      <c r="C29" s="1127"/>
      <c r="D29" s="1127"/>
      <c r="E29" s="1127"/>
      <c r="F29" s="1127"/>
      <c r="G29" s="1127"/>
      <c r="H29" s="1127"/>
      <c r="I29" s="1127"/>
      <c r="J29" s="1127"/>
      <c r="K29" s="1127"/>
      <c r="L29" s="1127"/>
      <c r="M29" s="1127"/>
      <c r="N29" s="1127"/>
      <c r="O29" s="1127"/>
      <c r="P29" s="1128"/>
      <c r="Q29" s="1132">
        <v>97</v>
      </c>
      <c r="R29" s="1133"/>
      <c r="S29" s="1133"/>
      <c r="T29" s="1133"/>
      <c r="U29" s="1133"/>
      <c r="V29" s="1133">
        <v>97</v>
      </c>
      <c r="W29" s="1133"/>
      <c r="X29" s="1133"/>
      <c r="Y29" s="1133"/>
      <c r="Z29" s="1133"/>
      <c r="AA29" s="1133" t="s">
        <v>602</v>
      </c>
      <c r="AB29" s="1133"/>
      <c r="AC29" s="1133"/>
      <c r="AD29" s="1133"/>
      <c r="AE29" s="1134"/>
      <c r="AF29" s="1108" t="s">
        <v>406</v>
      </c>
      <c r="AG29" s="1109"/>
      <c r="AH29" s="1109"/>
      <c r="AI29" s="1109"/>
      <c r="AJ29" s="1110"/>
      <c r="AK29" s="1069">
        <v>13</v>
      </c>
      <c r="AL29" s="1060"/>
      <c r="AM29" s="1060"/>
      <c r="AN29" s="1060"/>
      <c r="AO29" s="1060"/>
      <c r="AP29" s="1060">
        <v>11</v>
      </c>
      <c r="AQ29" s="1060"/>
      <c r="AR29" s="1060"/>
      <c r="AS29" s="1060"/>
      <c r="AT29" s="1060"/>
      <c r="AU29" s="1060">
        <v>1</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407</v>
      </c>
      <c r="C30" s="1127"/>
      <c r="D30" s="1127"/>
      <c r="E30" s="1127"/>
      <c r="F30" s="1127"/>
      <c r="G30" s="1127"/>
      <c r="H30" s="1127"/>
      <c r="I30" s="1127"/>
      <c r="J30" s="1127"/>
      <c r="K30" s="1127"/>
      <c r="L30" s="1127"/>
      <c r="M30" s="1127"/>
      <c r="N30" s="1127"/>
      <c r="O30" s="1127"/>
      <c r="P30" s="1128"/>
      <c r="Q30" s="1132">
        <v>605</v>
      </c>
      <c r="R30" s="1133"/>
      <c r="S30" s="1133"/>
      <c r="T30" s="1133"/>
      <c r="U30" s="1133"/>
      <c r="V30" s="1133">
        <v>592</v>
      </c>
      <c r="W30" s="1133"/>
      <c r="X30" s="1133"/>
      <c r="Y30" s="1133"/>
      <c r="Z30" s="1133"/>
      <c r="AA30" s="1133">
        <v>13</v>
      </c>
      <c r="AB30" s="1133"/>
      <c r="AC30" s="1133"/>
      <c r="AD30" s="1133"/>
      <c r="AE30" s="1134"/>
      <c r="AF30" s="1108">
        <v>13</v>
      </c>
      <c r="AG30" s="1109"/>
      <c r="AH30" s="1109"/>
      <c r="AI30" s="1109"/>
      <c r="AJ30" s="1110"/>
      <c r="AK30" s="1069">
        <v>228</v>
      </c>
      <c r="AL30" s="1060"/>
      <c r="AM30" s="1060"/>
      <c r="AN30" s="1060"/>
      <c r="AO30" s="1060"/>
      <c r="AP30" s="1060" t="s">
        <v>602</v>
      </c>
      <c r="AQ30" s="1060"/>
      <c r="AR30" s="1060"/>
      <c r="AS30" s="1060"/>
      <c r="AT30" s="1060"/>
      <c r="AU30" s="1060" t="s">
        <v>602</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408</v>
      </c>
      <c r="C31" s="1127"/>
      <c r="D31" s="1127"/>
      <c r="E31" s="1127"/>
      <c r="F31" s="1127"/>
      <c r="G31" s="1127"/>
      <c r="H31" s="1127"/>
      <c r="I31" s="1127"/>
      <c r="J31" s="1127"/>
      <c r="K31" s="1127"/>
      <c r="L31" s="1127"/>
      <c r="M31" s="1127"/>
      <c r="N31" s="1127"/>
      <c r="O31" s="1127"/>
      <c r="P31" s="1128"/>
      <c r="Q31" s="1132">
        <v>5214</v>
      </c>
      <c r="R31" s="1133"/>
      <c r="S31" s="1133"/>
      <c r="T31" s="1133"/>
      <c r="U31" s="1133"/>
      <c r="V31" s="1133">
        <v>5125</v>
      </c>
      <c r="W31" s="1133"/>
      <c r="X31" s="1133"/>
      <c r="Y31" s="1133"/>
      <c r="Z31" s="1133"/>
      <c r="AA31" s="1133">
        <v>89</v>
      </c>
      <c r="AB31" s="1133"/>
      <c r="AC31" s="1133"/>
      <c r="AD31" s="1133"/>
      <c r="AE31" s="1134"/>
      <c r="AF31" s="1108">
        <v>89</v>
      </c>
      <c r="AG31" s="1109"/>
      <c r="AH31" s="1109"/>
      <c r="AI31" s="1109"/>
      <c r="AJ31" s="1110"/>
      <c r="AK31" s="1069">
        <v>732</v>
      </c>
      <c r="AL31" s="1060"/>
      <c r="AM31" s="1060"/>
      <c r="AN31" s="1060"/>
      <c r="AO31" s="1060"/>
      <c r="AP31" s="1060" t="s">
        <v>602</v>
      </c>
      <c r="AQ31" s="1060"/>
      <c r="AR31" s="1060"/>
      <c r="AS31" s="1060"/>
      <c r="AT31" s="1060"/>
      <c r="AU31" s="1060" t="s">
        <v>602</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409</v>
      </c>
      <c r="C32" s="1127"/>
      <c r="D32" s="1127"/>
      <c r="E32" s="1127"/>
      <c r="F32" s="1127"/>
      <c r="G32" s="1127"/>
      <c r="H32" s="1127"/>
      <c r="I32" s="1127"/>
      <c r="J32" s="1127"/>
      <c r="K32" s="1127"/>
      <c r="L32" s="1127"/>
      <c r="M32" s="1127"/>
      <c r="N32" s="1127"/>
      <c r="O32" s="1127"/>
      <c r="P32" s="1128"/>
      <c r="Q32" s="1132">
        <v>881</v>
      </c>
      <c r="R32" s="1133"/>
      <c r="S32" s="1133"/>
      <c r="T32" s="1133"/>
      <c r="U32" s="1133"/>
      <c r="V32" s="1133">
        <v>858</v>
      </c>
      <c r="W32" s="1133"/>
      <c r="X32" s="1133"/>
      <c r="Y32" s="1133"/>
      <c r="Z32" s="1133"/>
      <c r="AA32" s="1133">
        <v>22</v>
      </c>
      <c r="AB32" s="1133"/>
      <c r="AC32" s="1133"/>
      <c r="AD32" s="1133"/>
      <c r="AE32" s="1134"/>
      <c r="AF32" s="1108">
        <v>1016</v>
      </c>
      <c r="AG32" s="1109"/>
      <c r="AH32" s="1109"/>
      <c r="AI32" s="1109"/>
      <c r="AJ32" s="1110"/>
      <c r="AK32" s="1069">
        <v>29</v>
      </c>
      <c r="AL32" s="1060"/>
      <c r="AM32" s="1060"/>
      <c r="AN32" s="1060"/>
      <c r="AO32" s="1060"/>
      <c r="AP32" s="1060">
        <v>3302</v>
      </c>
      <c r="AQ32" s="1060"/>
      <c r="AR32" s="1060"/>
      <c r="AS32" s="1060"/>
      <c r="AT32" s="1060"/>
      <c r="AU32" s="1060">
        <v>1043</v>
      </c>
      <c r="AV32" s="1060"/>
      <c r="AW32" s="1060"/>
      <c r="AX32" s="1060"/>
      <c r="AY32" s="1060"/>
      <c r="AZ32" s="1131" t="s">
        <v>602</v>
      </c>
      <c r="BA32" s="1131"/>
      <c r="BB32" s="1131"/>
      <c r="BC32" s="1131"/>
      <c r="BD32" s="1131"/>
      <c r="BE32" s="1121" t="s">
        <v>410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411</v>
      </c>
      <c r="C33" s="1127"/>
      <c r="D33" s="1127"/>
      <c r="E33" s="1127"/>
      <c r="F33" s="1127"/>
      <c r="G33" s="1127"/>
      <c r="H33" s="1127"/>
      <c r="I33" s="1127"/>
      <c r="J33" s="1127"/>
      <c r="K33" s="1127"/>
      <c r="L33" s="1127"/>
      <c r="M33" s="1127"/>
      <c r="N33" s="1127"/>
      <c r="O33" s="1127"/>
      <c r="P33" s="1128"/>
      <c r="Q33" s="1132">
        <v>26</v>
      </c>
      <c r="R33" s="1133"/>
      <c r="S33" s="1133"/>
      <c r="T33" s="1133"/>
      <c r="U33" s="1133"/>
      <c r="V33" s="1133">
        <v>26</v>
      </c>
      <c r="W33" s="1133"/>
      <c r="X33" s="1133"/>
      <c r="Y33" s="1133"/>
      <c r="Z33" s="1133"/>
      <c r="AA33" s="1133">
        <v>0</v>
      </c>
      <c r="AB33" s="1133"/>
      <c r="AC33" s="1133"/>
      <c r="AD33" s="1133"/>
      <c r="AE33" s="1134"/>
      <c r="AF33" s="1108">
        <v>122</v>
      </c>
      <c r="AG33" s="1109"/>
      <c r="AH33" s="1109"/>
      <c r="AI33" s="1109"/>
      <c r="AJ33" s="1110"/>
      <c r="AK33" s="1069">
        <v>6</v>
      </c>
      <c r="AL33" s="1060"/>
      <c r="AM33" s="1060"/>
      <c r="AN33" s="1060"/>
      <c r="AO33" s="1060"/>
      <c r="AP33" s="1060" t="s">
        <v>602</v>
      </c>
      <c r="AQ33" s="1060"/>
      <c r="AR33" s="1060"/>
      <c r="AS33" s="1060"/>
      <c r="AT33" s="1060"/>
      <c r="AU33" s="1060" t="s">
        <v>602</v>
      </c>
      <c r="AV33" s="1060"/>
      <c r="AW33" s="1060"/>
      <c r="AX33" s="1060"/>
      <c r="AY33" s="1060"/>
      <c r="AZ33" s="1131" t="s">
        <v>602</v>
      </c>
      <c r="BA33" s="1131"/>
      <c r="BB33" s="1131"/>
      <c r="BC33" s="1131"/>
      <c r="BD33" s="1131"/>
      <c r="BE33" s="1121" t="s">
        <v>412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413</v>
      </c>
      <c r="C34" s="1127"/>
      <c r="D34" s="1127"/>
      <c r="E34" s="1127"/>
      <c r="F34" s="1127"/>
      <c r="G34" s="1127"/>
      <c r="H34" s="1127"/>
      <c r="I34" s="1127"/>
      <c r="J34" s="1127"/>
      <c r="K34" s="1127"/>
      <c r="L34" s="1127"/>
      <c r="M34" s="1127"/>
      <c r="N34" s="1127"/>
      <c r="O34" s="1127"/>
      <c r="P34" s="1128"/>
      <c r="Q34" s="1132">
        <v>3419</v>
      </c>
      <c r="R34" s="1133"/>
      <c r="S34" s="1133"/>
      <c r="T34" s="1133"/>
      <c r="U34" s="1133"/>
      <c r="V34" s="1133">
        <v>3322</v>
      </c>
      <c r="W34" s="1133"/>
      <c r="X34" s="1133"/>
      <c r="Y34" s="1133"/>
      <c r="Z34" s="1133"/>
      <c r="AA34" s="1133">
        <v>98</v>
      </c>
      <c r="AB34" s="1133"/>
      <c r="AC34" s="1133"/>
      <c r="AD34" s="1133"/>
      <c r="AE34" s="1134"/>
      <c r="AF34" s="1108">
        <v>890</v>
      </c>
      <c r="AG34" s="1109"/>
      <c r="AH34" s="1109"/>
      <c r="AI34" s="1109"/>
      <c r="AJ34" s="1110"/>
      <c r="AK34" s="1069">
        <v>302</v>
      </c>
      <c r="AL34" s="1060"/>
      <c r="AM34" s="1060"/>
      <c r="AN34" s="1060"/>
      <c r="AO34" s="1060"/>
      <c r="AP34" s="1060">
        <v>2009</v>
      </c>
      <c r="AQ34" s="1060"/>
      <c r="AR34" s="1060"/>
      <c r="AS34" s="1060"/>
      <c r="AT34" s="1060"/>
      <c r="AU34" s="1060">
        <v>1316</v>
      </c>
      <c r="AV34" s="1060"/>
      <c r="AW34" s="1060"/>
      <c r="AX34" s="1060"/>
      <c r="AY34" s="1060"/>
      <c r="AZ34" s="1131" t="s">
        <v>602</v>
      </c>
      <c r="BA34" s="1131"/>
      <c r="BB34" s="1131"/>
      <c r="BC34" s="1131"/>
      <c r="BD34" s="1131"/>
      <c r="BE34" s="1121" t="s">
        <v>414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415</v>
      </c>
      <c r="C35" s="1127"/>
      <c r="D35" s="1127"/>
      <c r="E35" s="1127"/>
      <c r="F35" s="1127"/>
      <c r="G35" s="1127"/>
      <c r="H35" s="1127"/>
      <c r="I35" s="1127"/>
      <c r="J35" s="1127"/>
      <c r="K35" s="1127"/>
      <c r="L35" s="1127"/>
      <c r="M35" s="1127"/>
      <c r="N35" s="1127"/>
      <c r="O35" s="1127"/>
      <c r="P35" s="1128"/>
      <c r="Q35" s="1132">
        <v>263</v>
      </c>
      <c r="R35" s="1133"/>
      <c r="S35" s="1133"/>
      <c r="T35" s="1133"/>
      <c r="U35" s="1133"/>
      <c r="V35" s="1133">
        <v>251</v>
      </c>
      <c r="W35" s="1133"/>
      <c r="X35" s="1133"/>
      <c r="Y35" s="1133"/>
      <c r="Z35" s="1133"/>
      <c r="AA35" s="1133">
        <v>12</v>
      </c>
      <c r="AB35" s="1133"/>
      <c r="AC35" s="1133"/>
      <c r="AD35" s="1133"/>
      <c r="AE35" s="1134"/>
      <c r="AF35" s="1108" t="s">
        <v>406</v>
      </c>
      <c r="AG35" s="1109"/>
      <c r="AH35" s="1109"/>
      <c r="AI35" s="1109"/>
      <c r="AJ35" s="1110"/>
      <c r="AK35" s="1069">
        <v>144</v>
      </c>
      <c r="AL35" s="1060"/>
      <c r="AM35" s="1060"/>
      <c r="AN35" s="1060"/>
      <c r="AO35" s="1060"/>
      <c r="AP35" s="1060">
        <v>831</v>
      </c>
      <c r="AQ35" s="1060"/>
      <c r="AR35" s="1060"/>
      <c r="AS35" s="1060"/>
      <c r="AT35" s="1060"/>
      <c r="AU35" s="1060">
        <v>606</v>
      </c>
      <c r="AV35" s="1060"/>
      <c r="AW35" s="1060"/>
      <c r="AX35" s="1060"/>
      <c r="AY35" s="1060"/>
      <c r="AZ35" s="1131" t="s">
        <v>602</v>
      </c>
      <c r="BA35" s="1131"/>
      <c r="BB35" s="1131"/>
      <c r="BC35" s="1131"/>
      <c r="BD35" s="1131"/>
      <c r="BE35" s="1121" t="s">
        <v>416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417</v>
      </c>
      <c r="C36" s="1127"/>
      <c r="D36" s="1127"/>
      <c r="E36" s="1127"/>
      <c r="F36" s="1127"/>
      <c r="G36" s="1127"/>
      <c r="H36" s="1127"/>
      <c r="I36" s="1127"/>
      <c r="J36" s="1127"/>
      <c r="K36" s="1127"/>
      <c r="L36" s="1127"/>
      <c r="M36" s="1127"/>
      <c r="N36" s="1127"/>
      <c r="O36" s="1127"/>
      <c r="P36" s="1128"/>
      <c r="Q36" s="1132">
        <v>7</v>
      </c>
      <c r="R36" s="1133"/>
      <c r="S36" s="1133"/>
      <c r="T36" s="1133"/>
      <c r="U36" s="1133"/>
      <c r="V36" s="1133">
        <v>7</v>
      </c>
      <c r="W36" s="1133"/>
      <c r="X36" s="1133"/>
      <c r="Y36" s="1133"/>
      <c r="Z36" s="1133"/>
      <c r="AA36" s="1133" t="s">
        <v>602</v>
      </c>
      <c r="AB36" s="1133"/>
      <c r="AC36" s="1133"/>
      <c r="AD36" s="1133"/>
      <c r="AE36" s="1134"/>
      <c r="AF36" s="1108" t="s">
        <v>418</v>
      </c>
      <c r="AG36" s="1109"/>
      <c r="AH36" s="1109"/>
      <c r="AI36" s="1109"/>
      <c r="AJ36" s="1110"/>
      <c r="AK36" s="1069">
        <v>5</v>
      </c>
      <c r="AL36" s="1060"/>
      <c r="AM36" s="1060"/>
      <c r="AN36" s="1060"/>
      <c r="AO36" s="1060"/>
      <c r="AP36" s="1060" t="s">
        <v>602</v>
      </c>
      <c r="AQ36" s="1060"/>
      <c r="AR36" s="1060"/>
      <c r="AS36" s="1060"/>
      <c r="AT36" s="1060"/>
      <c r="AU36" s="1060" t="s">
        <v>602</v>
      </c>
      <c r="AV36" s="1060"/>
      <c r="AW36" s="1060"/>
      <c r="AX36" s="1060"/>
      <c r="AY36" s="1060"/>
      <c r="AZ36" s="1131" t="s">
        <v>602</v>
      </c>
      <c r="BA36" s="1131"/>
      <c r="BB36" s="1131"/>
      <c r="BC36" s="1131"/>
      <c r="BD36" s="1131"/>
      <c r="BE36" s="1121" t="s">
        <v>416</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419</v>
      </c>
      <c r="C37" s="1127"/>
      <c r="D37" s="1127"/>
      <c r="E37" s="1127"/>
      <c r="F37" s="1127"/>
      <c r="G37" s="1127"/>
      <c r="H37" s="1127"/>
      <c r="I37" s="1127"/>
      <c r="J37" s="1127"/>
      <c r="K37" s="1127"/>
      <c r="L37" s="1127"/>
      <c r="M37" s="1127"/>
      <c r="N37" s="1127"/>
      <c r="O37" s="1127"/>
      <c r="P37" s="1128"/>
      <c r="Q37" s="1132">
        <v>1129</v>
      </c>
      <c r="R37" s="1133"/>
      <c r="S37" s="1133"/>
      <c r="T37" s="1133"/>
      <c r="U37" s="1133"/>
      <c r="V37" s="1133">
        <v>1127</v>
      </c>
      <c r="W37" s="1133"/>
      <c r="X37" s="1133"/>
      <c r="Y37" s="1133"/>
      <c r="Z37" s="1133"/>
      <c r="AA37" s="1133">
        <v>2</v>
      </c>
      <c r="AB37" s="1133"/>
      <c r="AC37" s="1133"/>
      <c r="AD37" s="1133"/>
      <c r="AE37" s="1134"/>
      <c r="AF37" s="1108" t="s">
        <v>406</v>
      </c>
      <c r="AG37" s="1109"/>
      <c r="AH37" s="1109"/>
      <c r="AI37" s="1109"/>
      <c r="AJ37" s="1110"/>
      <c r="AK37" s="1069">
        <v>351</v>
      </c>
      <c r="AL37" s="1060"/>
      <c r="AM37" s="1060"/>
      <c r="AN37" s="1060"/>
      <c r="AO37" s="1060"/>
      <c r="AP37" s="1060">
        <v>5317</v>
      </c>
      <c r="AQ37" s="1060"/>
      <c r="AR37" s="1060"/>
      <c r="AS37" s="1060"/>
      <c r="AT37" s="1060"/>
      <c r="AU37" s="1060">
        <v>5317</v>
      </c>
      <c r="AV37" s="1060"/>
      <c r="AW37" s="1060"/>
      <c r="AX37" s="1060"/>
      <c r="AY37" s="1060"/>
      <c r="AZ37" s="1131" t="s">
        <v>602</v>
      </c>
      <c r="BA37" s="1131"/>
      <c r="BB37" s="1131"/>
      <c r="BC37" s="1131"/>
      <c r="BD37" s="1131"/>
      <c r="BE37" s="1121" t="s">
        <v>420</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421</v>
      </c>
      <c r="C38" s="1127"/>
      <c r="D38" s="1127"/>
      <c r="E38" s="1127"/>
      <c r="F38" s="1127"/>
      <c r="G38" s="1127"/>
      <c r="H38" s="1127"/>
      <c r="I38" s="1127"/>
      <c r="J38" s="1127"/>
      <c r="K38" s="1127"/>
      <c r="L38" s="1127"/>
      <c r="M38" s="1127"/>
      <c r="N38" s="1127"/>
      <c r="O38" s="1127"/>
      <c r="P38" s="1128"/>
      <c r="Q38" s="1132">
        <v>127</v>
      </c>
      <c r="R38" s="1133"/>
      <c r="S38" s="1133"/>
      <c r="T38" s="1133"/>
      <c r="U38" s="1133"/>
      <c r="V38" s="1133">
        <v>126</v>
      </c>
      <c r="W38" s="1133"/>
      <c r="X38" s="1133"/>
      <c r="Y38" s="1133"/>
      <c r="Z38" s="1133"/>
      <c r="AA38" s="1133">
        <v>0</v>
      </c>
      <c r="AB38" s="1133"/>
      <c r="AC38" s="1133"/>
      <c r="AD38" s="1133"/>
      <c r="AE38" s="1134"/>
      <c r="AF38" s="1108" t="s">
        <v>422</v>
      </c>
      <c r="AG38" s="1109"/>
      <c r="AH38" s="1109"/>
      <c r="AI38" s="1109"/>
      <c r="AJ38" s="1110"/>
      <c r="AK38" s="1069">
        <v>20</v>
      </c>
      <c r="AL38" s="1060"/>
      <c r="AM38" s="1060"/>
      <c r="AN38" s="1060"/>
      <c r="AO38" s="1060"/>
      <c r="AP38" s="1060">
        <v>84</v>
      </c>
      <c r="AQ38" s="1060"/>
      <c r="AR38" s="1060"/>
      <c r="AS38" s="1060"/>
      <c r="AT38" s="1060"/>
      <c r="AU38" s="1060">
        <v>84</v>
      </c>
      <c r="AV38" s="1060"/>
      <c r="AW38" s="1060"/>
      <c r="AX38" s="1060"/>
      <c r="AY38" s="1060"/>
      <c r="AZ38" s="1131" t="s">
        <v>602</v>
      </c>
      <c r="BA38" s="1131"/>
      <c r="BB38" s="1131"/>
      <c r="BC38" s="1131"/>
      <c r="BD38" s="1131"/>
      <c r="BE38" s="1121" t="s">
        <v>423</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t="s">
        <v>424</v>
      </c>
      <c r="C39" s="1127"/>
      <c r="D39" s="1127"/>
      <c r="E39" s="1127"/>
      <c r="F39" s="1127"/>
      <c r="G39" s="1127"/>
      <c r="H39" s="1127"/>
      <c r="I39" s="1127"/>
      <c r="J39" s="1127"/>
      <c r="K39" s="1127"/>
      <c r="L39" s="1127"/>
      <c r="M39" s="1127"/>
      <c r="N39" s="1127"/>
      <c r="O39" s="1127"/>
      <c r="P39" s="1128"/>
      <c r="Q39" s="1132">
        <v>14</v>
      </c>
      <c r="R39" s="1133"/>
      <c r="S39" s="1133"/>
      <c r="T39" s="1133"/>
      <c r="U39" s="1133"/>
      <c r="V39" s="1133">
        <v>14</v>
      </c>
      <c r="W39" s="1133"/>
      <c r="X39" s="1133"/>
      <c r="Y39" s="1133"/>
      <c r="Z39" s="1133"/>
      <c r="AA39" s="1133" t="s">
        <v>602</v>
      </c>
      <c r="AB39" s="1133"/>
      <c r="AC39" s="1133"/>
      <c r="AD39" s="1133"/>
      <c r="AE39" s="1134"/>
      <c r="AF39" s="1108" t="s">
        <v>406</v>
      </c>
      <c r="AG39" s="1109"/>
      <c r="AH39" s="1109"/>
      <c r="AI39" s="1109"/>
      <c r="AJ39" s="1110"/>
      <c r="AK39" s="1069">
        <v>2</v>
      </c>
      <c r="AL39" s="1060"/>
      <c r="AM39" s="1060"/>
      <c r="AN39" s="1060"/>
      <c r="AO39" s="1060"/>
      <c r="AP39" s="1060">
        <v>1</v>
      </c>
      <c r="AQ39" s="1060"/>
      <c r="AR39" s="1060"/>
      <c r="AS39" s="1060"/>
      <c r="AT39" s="1060"/>
      <c r="AU39" s="1060" t="s">
        <v>602</v>
      </c>
      <c r="AV39" s="1060"/>
      <c r="AW39" s="1060"/>
      <c r="AX39" s="1060"/>
      <c r="AY39" s="1060"/>
      <c r="AZ39" s="1131" t="s">
        <v>602</v>
      </c>
      <c r="BA39" s="1131"/>
      <c r="BB39" s="1131"/>
      <c r="BC39" s="1131"/>
      <c r="BD39" s="1131"/>
      <c r="BE39" s="1121" t="s">
        <v>425</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426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391</v>
      </c>
      <c r="B63" s="1033" t="s">
        <v>427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2357</v>
      </c>
      <c r="AG63" s="1048"/>
      <c r="AH63" s="1048"/>
      <c r="AI63" s="1048"/>
      <c r="AJ63" s="1119"/>
      <c r="AK63" s="1120"/>
      <c r="AL63" s="1052"/>
      <c r="AM63" s="1052"/>
      <c r="AN63" s="1052"/>
      <c r="AO63" s="1052"/>
      <c r="AP63" s="1048">
        <v>11555</v>
      </c>
      <c r="AQ63" s="1048"/>
      <c r="AR63" s="1048"/>
      <c r="AS63" s="1048"/>
      <c r="AT63" s="1048"/>
      <c r="AU63" s="1048">
        <v>8368</v>
      </c>
      <c r="AV63" s="1048"/>
      <c r="AW63" s="1048"/>
      <c r="AX63" s="1048"/>
      <c r="AY63" s="1048"/>
      <c r="AZ63" s="1114"/>
      <c r="BA63" s="1114"/>
      <c r="BB63" s="1114"/>
      <c r="BC63" s="1114"/>
      <c r="BD63" s="1114"/>
      <c r="BE63" s="1049"/>
      <c r="BF63" s="1049"/>
      <c r="BG63" s="1049"/>
      <c r="BH63" s="1049"/>
      <c r="BI63" s="1050"/>
      <c r="BJ63" s="1115" t="s">
        <v>393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429</v>
      </c>
      <c r="B66" s="1085"/>
      <c r="C66" s="1085"/>
      <c r="D66" s="1085"/>
      <c r="E66" s="1085"/>
      <c r="F66" s="1085"/>
      <c r="G66" s="1085"/>
      <c r="H66" s="1085"/>
      <c r="I66" s="1085"/>
      <c r="J66" s="1085"/>
      <c r="K66" s="1085"/>
      <c r="L66" s="1085"/>
      <c r="M66" s="1085"/>
      <c r="N66" s="1085"/>
      <c r="O66" s="1085"/>
      <c r="P66" s="1086"/>
      <c r="Q66" s="1090" t="s">
        <v>430</v>
      </c>
      <c r="R66" s="1091"/>
      <c r="S66" s="1091"/>
      <c r="T66" s="1091"/>
      <c r="U66" s="1092"/>
      <c r="V66" s="1090" t="s">
        <v>431</v>
      </c>
      <c r="W66" s="1091"/>
      <c r="X66" s="1091"/>
      <c r="Y66" s="1091"/>
      <c r="Z66" s="1092"/>
      <c r="AA66" s="1090" t="s">
        <v>432</v>
      </c>
      <c r="AB66" s="1091"/>
      <c r="AC66" s="1091"/>
      <c r="AD66" s="1091"/>
      <c r="AE66" s="1092"/>
      <c r="AF66" s="1096" t="s">
        <v>399</v>
      </c>
      <c r="AG66" s="1097"/>
      <c r="AH66" s="1097"/>
      <c r="AI66" s="1097"/>
      <c r="AJ66" s="1098"/>
      <c r="AK66" s="1090" t="s">
        <v>433</v>
      </c>
      <c r="AL66" s="1085"/>
      <c r="AM66" s="1085"/>
      <c r="AN66" s="1085"/>
      <c r="AO66" s="1086"/>
      <c r="AP66" s="1090" t="s">
        <v>434</v>
      </c>
      <c r="AQ66" s="1091"/>
      <c r="AR66" s="1091"/>
      <c r="AS66" s="1091"/>
      <c r="AT66" s="1092"/>
      <c r="AU66" s="1090" t="s">
        <v>435</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603</v>
      </c>
      <c r="C68" s="1075"/>
      <c r="D68" s="1075"/>
      <c r="E68" s="1075"/>
      <c r="F68" s="1075"/>
      <c r="G68" s="1075"/>
      <c r="H68" s="1075"/>
      <c r="I68" s="1075"/>
      <c r="J68" s="1075"/>
      <c r="K68" s="1075"/>
      <c r="L68" s="1075"/>
      <c r="M68" s="1075"/>
      <c r="N68" s="1075"/>
      <c r="O68" s="1075"/>
      <c r="P68" s="1076"/>
      <c r="Q68" s="1077">
        <v>8926</v>
      </c>
      <c r="R68" s="1071"/>
      <c r="S68" s="1071"/>
      <c r="T68" s="1071"/>
      <c r="U68" s="1071"/>
      <c r="V68" s="1071">
        <v>8384</v>
      </c>
      <c r="W68" s="1071"/>
      <c r="X68" s="1071"/>
      <c r="Y68" s="1071"/>
      <c r="Z68" s="1071"/>
      <c r="AA68" s="1071">
        <v>541</v>
      </c>
      <c r="AB68" s="1071"/>
      <c r="AC68" s="1071"/>
      <c r="AD68" s="1071"/>
      <c r="AE68" s="1071"/>
      <c r="AF68" s="1071">
        <v>541</v>
      </c>
      <c r="AG68" s="1071"/>
      <c r="AH68" s="1071"/>
      <c r="AI68" s="1071"/>
      <c r="AJ68" s="1071"/>
      <c r="AK68" s="1071">
        <v>3000</v>
      </c>
      <c r="AL68" s="1071"/>
      <c r="AM68" s="1071"/>
      <c r="AN68" s="1071"/>
      <c r="AO68" s="1071"/>
      <c r="AP68" s="1071" t="s">
        <v>634</v>
      </c>
      <c r="AQ68" s="1071"/>
      <c r="AR68" s="1071"/>
      <c r="AS68" s="1071"/>
      <c r="AT68" s="1071"/>
      <c r="AU68" s="1071" t="s">
        <v>633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604</v>
      </c>
      <c r="C69" s="1064"/>
      <c r="D69" s="1064"/>
      <c r="E69" s="1064"/>
      <c r="F69" s="1064"/>
      <c r="G69" s="1064"/>
      <c r="H69" s="1064"/>
      <c r="I69" s="1064"/>
      <c r="J69" s="1064"/>
      <c r="K69" s="1064"/>
      <c r="L69" s="1064"/>
      <c r="M69" s="1064"/>
      <c r="N69" s="1064"/>
      <c r="O69" s="1064"/>
      <c r="P69" s="1065"/>
      <c r="Q69" s="1066">
        <v>556</v>
      </c>
      <c r="R69" s="1060"/>
      <c r="S69" s="1060"/>
      <c r="T69" s="1060"/>
      <c r="U69" s="1060"/>
      <c r="V69" s="1060">
        <v>554</v>
      </c>
      <c r="W69" s="1060"/>
      <c r="X69" s="1060"/>
      <c r="Y69" s="1060"/>
      <c r="Z69" s="1060"/>
      <c r="AA69" s="1060">
        <v>2</v>
      </c>
      <c r="AB69" s="1060"/>
      <c r="AC69" s="1060"/>
      <c r="AD69" s="1060"/>
      <c r="AE69" s="1060"/>
      <c r="AF69" s="1060">
        <v>2</v>
      </c>
      <c r="AG69" s="1060"/>
      <c r="AH69" s="1060"/>
      <c r="AI69" s="1060"/>
      <c r="AJ69" s="1060"/>
      <c r="AK69" s="1060" t="s">
        <v>634</v>
      </c>
      <c r="AL69" s="1060"/>
      <c r="AM69" s="1060"/>
      <c r="AN69" s="1060"/>
      <c r="AO69" s="1060"/>
      <c r="AP69" s="1060" t="s">
        <v>634</v>
      </c>
      <c r="AQ69" s="1060"/>
      <c r="AR69" s="1060"/>
      <c r="AS69" s="1060"/>
      <c r="AT69" s="1060"/>
      <c r="AU69" s="1060" t="s">
        <v>634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605</v>
      </c>
      <c r="C70" s="1064"/>
      <c r="D70" s="1064"/>
      <c r="E70" s="1064"/>
      <c r="F70" s="1064"/>
      <c r="G70" s="1064"/>
      <c r="H70" s="1064"/>
      <c r="I70" s="1064"/>
      <c r="J70" s="1064"/>
      <c r="K70" s="1064"/>
      <c r="L70" s="1064"/>
      <c r="M70" s="1064"/>
      <c r="N70" s="1064"/>
      <c r="O70" s="1064"/>
      <c r="P70" s="1065"/>
      <c r="Q70" s="1066">
        <v>38</v>
      </c>
      <c r="R70" s="1060"/>
      <c r="S70" s="1060"/>
      <c r="T70" s="1060"/>
      <c r="U70" s="1060"/>
      <c r="V70" s="1060">
        <v>23</v>
      </c>
      <c r="W70" s="1060"/>
      <c r="X70" s="1060"/>
      <c r="Y70" s="1060"/>
      <c r="Z70" s="1060"/>
      <c r="AA70" s="1060">
        <v>15</v>
      </c>
      <c r="AB70" s="1060"/>
      <c r="AC70" s="1060"/>
      <c r="AD70" s="1060"/>
      <c r="AE70" s="1060"/>
      <c r="AF70" s="1060">
        <v>15</v>
      </c>
      <c r="AG70" s="1060"/>
      <c r="AH70" s="1060"/>
      <c r="AI70" s="1060"/>
      <c r="AJ70" s="1060"/>
      <c r="AK70" s="1060" t="s">
        <v>634</v>
      </c>
      <c r="AL70" s="1060"/>
      <c r="AM70" s="1060"/>
      <c r="AN70" s="1060"/>
      <c r="AO70" s="1060"/>
      <c r="AP70" s="1060" t="s">
        <v>634</v>
      </c>
      <c r="AQ70" s="1060"/>
      <c r="AR70" s="1060"/>
      <c r="AS70" s="1060"/>
      <c r="AT70" s="1060"/>
      <c r="AU70" s="1060" t="s">
        <v>634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606</v>
      </c>
      <c r="C71" s="1064"/>
      <c r="D71" s="1064"/>
      <c r="E71" s="1064"/>
      <c r="F71" s="1064"/>
      <c r="G71" s="1064"/>
      <c r="H71" s="1064"/>
      <c r="I71" s="1064"/>
      <c r="J71" s="1064"/>
      <c r="K71" s="1064"/>
      <c r="L71" s="1064"/>
      <c r="M71" s="1064"/>
      <c r="N71" s="1064"/>
      <c r="O71" s="1064"/>
      <c r="P71" s="1065"/>
      <c r="Q71" s="1066">
        <v>1732</v>
      </c>
      <c r="R71" s="1060"/>
      <c r="S71" s="1060"/>
      <c r="T71" s="1060"/>
      <c r="U71" s="1060"/>
      <c r="V71" s="1060">
        <v>1739</v>
      </c>
      <c r="W71" s="1060"/>
      <c r="X71" s="1060"/>
      <c r="Y71" s="1060"/>
      <c r="Z71" s="1060"/>
      <c r="AA71" s="1060">
        <v>-7</v>
      </c>
      <c r="AB71" s="1060"/>
      <c r="AC71" s="1060"/>
      <c r="AD71" s="1060"/>
      <c r="AE71" s="1060"/>
      <c r="AF71" s="1060">
        <v>-7</v>
      </c>
      <c r="AG71" s="1060"/>
      <c r="AH71" s="1060"/>
      <c r="AI71" s="1060"/>
      <c r="AJ71" s="1060"/>
      <c r="AK71" s="1060" t="s">
        <v>634</v>
      </c>
      <c r="AL71" s="1060"/>
      <c r="AM71" s="1060"/>
      <c r="AN71" s="1060"/>
      <c r="AO71" s="1060"/>
      <c r="AP71" s="1060">
        <v>78</v>
      </c>
      <c r="AQ71" s="1060"/>
      <c r="AR71" s="1060"/>
      <c r="AS71" s="1060"/>
      <c r="AT71" s="1060"/>
      <c r="AU71" s="1060">
        <v>53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607</v>
      </c>
      <c r="C72" s="1064"/>
      <c r="D72" s="1064"/>
      <c r="E72" s="1064"/>
      <c r="F72" s="1064"/>
      <c r="G72" s="1064"/>
      <c r="H72" s="1064"/>
      <c r="I72" s="1064"/>
      <c r="J72" s="1064"/>
      <c r="K72" s="1064"/>
      <c r="L72" s="1064"/>
      <c r="M72" s="1064"/>
      <c r="N72" s="1064"/>
      <c r="O72" s="1064"/>
      <c r="P72" s="1065"/>
      <c r="Q72" s="1066">
        <v>463</v>
      </c>
      <c r="R72" s="1060"/>
      <c r="S72" s="1060"/>
      <c r="T72" s="1060"/>
      <c r="U72" s="1060"/>
      <c r="V72" s="1060">
        <v>325</v>
      </c>
      <c r="W72" s="1060"/>
      <c r="X72" s="1060"/>
      <c r="Y72" s="1060"/>
      <c r="Z72" s="1060"/>
      <c r="AA72" s="1060">
        <v>139</v>
      </c>
      <c r="AB72" s="1060"/>
      <c r="AC72" s="1060"/>
      <c r="AD72" s="1060"/>
      <c r="AE72" s="1060"/>
      <c r="AF72" s="1060" t="s">
        <v>634</v>
      </c>
      <c r="AG72" s="1060"/>
      <c r="AH72" s="1060"/>
      <c r="AI72" s="1060"/>
      <c r="AJ72" s="1060"/>
      <c r="AK72" s="1060" t="s">
        <v>634</v>
      </c>
      <c r="AL72" s="1060"/>
      <c r="AM72" s="1060"/>
      <c r="AN72" s="1060"/>
      <c r="AO72" s="1060"/>
      <c r="AP72" s="1060">
        <v>31</v>
      </c>
      <c r="AQ72" s="1060"/>
      <c r="AR72" s="1060"/>
      <c r="AS72" s="1060"/>
      <c r="AT72" s="1060"/>
      <c r="AU72" s="1060">
        <v>24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608</v>
      </c>
      <c r="C73" s="1064"/>
      <c r="D73" s="1064"/>
      <c r="E73" s="1064"/>
      <c r="F73" s="1064"/>
      <c r="G73" s="1064"/>
      <c r="H73" s="1064"/>
      <c r="I73" s="1064"/>
      <c r="J73" s="1064"/>
      <c r="K73" s="1064"/>
      <c r="L73" s="1064"/>
      <c r="M73" s="1064"/>
      <c r="N73" s="1064"/>
      <c r="O73" s="1064"/>
      <c r="P73" s="1065"/>
      <c r="Q73" s="1066">
        <v>1081</v>
      </c>
      <c r="R73" s="1060"/>
      <c r="S73" s="1060"/>
      <c r="T73" s="1060"/>
      <c r="U73" s="1060"/>
      <c r="V73" s="1060">
        <v>1094</v>
      </c>
      <c r="W73" s="1060"/>
      <c r="X73" s="1060"/>
      <c r="Y73" s="1060"/>
      <c r="Z73" s="1060"/>
      <c r="AA73" s="1060">
        <v>-13</v>
      </c>
      <c r="AB73" s="1060"/>
      <c r="AC73" s="1060"/>
      <c r="AD73" s="1060"/>
      <c r="AE73" s="1060"/>
      <c r="AF73" s="1060">
        <v>-13</v>
      </c>
      <c r="AG73" s="1060"/>
      <c r="AH73" s="1060"/>
      <c r="AI73" s="1060"/>
      <c r="AJ73" s="1060"/>
      <c r="AK73" s="1060">
        <v>128</v>
      </c>
      <c r="AL73" s="1060"/>
      <c r="AM73" s="1060"/>
      <c r="AN73" s="1060"/>
      <c r="AO73" s="1060"/>
      <c r="AP73" s="1060" t="s">
        <v>635</v>
      </c>
      <c r="AQ73" s="1060"/>
      <c r="AR73" s="1060"/>
      <c r="AS73" s="1060"/>
      <c r="AT73" s="1060"/>
      <c r="AU73" s="1060" t="s">
        <v>635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609</v>
      </c>
      <c r="C74" s="1064"/>
      <c r="D74" s="1064"/>
      <c r="E74" s="1064"/>
      <c r="F74" s="1064"/>
      <c r="G74" s="1064"/>
      <c r="H74" s="1064"/>
      <c r="I74" s="1064"/>
      <c r="J74" s="1064"/>
      <c r="K74" s="1064"/>
      <c r="L74" s="1064"/>
      <c r="M74" s="1064"/>
      <c r="N74" s="1064"/>
      <c r="O74" s="1064"/>
      <c r="P74" s="1065"/>
      <c r="Q74" s="1066">
        <v>1159</v>
      </c>
      <c r="R74" s="1060"/>
      <c r="S74" s="1060"/>
      <c r="T74" s="1060"/>
      <c r="U74" s="1060"/>
      <c r="V74" s="1060">
        <v>1126</v>
      </c>
      <c r="W74" s="1060"/>
      <c r="X74" s="1060"/>
      <c r="Y74" s="1060"/>
      <c r="Z74" s="1060"/>
      <c r="AA74" s="1060">
        <v>33</v>
      </c>
      <c r="AB74" s="1060"/>
      <c r="AC74" s="1060"/>
      <c r="AD74" s="1060"/>
      <c r="AE74" s="1060"/>
      <c r="AF74" s="1060">
        <v>33</v>
      </c>
      <c r="AG74" s="1060"/>
      <c r="AH74" s="1060"/>
      <c r="AI74" s="1060"/>
      <c r="AJ74" s="1060"/>
      <c r="AK74" s="1060" t="s">
        <v>634</v>
      </c>
      <c r="AL74" s="1060"/>
      <c r="AM74" s="1060"/>
      <c r="AN74" s="1060"/>
      <c r="AO74" s="1060"/>
      <c r="AP74" s="1060">
        <v>286</v>
      </c>
      <c r="AQ74" s="1060"/>
      <c r="AR74" s="1060"/>
      <c r="AS74" s="1060"/>
      <c r="AT74" s="1060"/>
      <c r="AU74" s="1060">
        <v>192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610</v>
      </c>
      <c r="C75" s="1064"/>
      <c r="D75" s="1064"/>
      <c r="E75" s="1064"/>
      <c r="F75" s="1064"/>
      <c r="G75" s="1064"/>
      <c r="H75" s="1064"/>
      <c r="I75" s="1064"/>
      <c r="J75" s="1064"/>
      <c r="K75" s="1064"/>
      <c r="L75" s="1064"/>
      <c r="M75" s="1064"/>
      <c r="N75" s="1064"/>
      <c r="O75" s="1064"/>
      <c r="P75" s="1065"/>
      <c r="Q75" s="1067">
        <v>4</v>
      </c>
      <c r="R75" s="1068"/>
      <c r="S75" s="1068"/>
      <c r="T75" s="1068"/>
      <c r="U75" s="1069"/>
      <c r="V75" s="1070">
        <v>4</v>
      </c>
      <c r="W75" s="1068"/>
      <c r="X75" s="1068"/>
      <c r="Y75" s="1068"/>
      <c r="Z75" s="1069"/>
      <c r="AA75" s="1070">
        <v>1</v>
      </c>
      <c r="AB75" s="1068"/>
      <c r="AC75" s="1068"/>
      <c r="AD75" s="1068"/>
      <c r="AE75" s="1069"/>
      <c r="AF75" s="1070">
        <v>1</v>
      </c>
      <c r="AG75" s="1068"/>
      <c r="AH75" s="1068"/>
      <c r="AI75" s="1068"/>
      <c r="AJ75" s="1069"/>
      <c r="AK75" s="1070" t="s">
        <v>634</v>
      </c>
      <c r="AL75" s="1068"/>
      <c r="AM75" s="1068"/>
      <c r="AN75" s="1068"/>
      <c r="AO75" s="1069"/>
      <c r="AP75" s="1070" t="s">
        <v>634</v>
      </c>
      <c r="AQ75" s="1068"/>
      <c r="AR75" s="1068"/>
      <c r="AS75" s="1068"/>
      <c r="AT75" s="1069"/>
      <c r="AU75" s="1070" t="s">
        <v>634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611</v>
      </c>
      <c r="C76" s="1064"/>
      <c r="D76" s="1064"/>
      <c r="E76" s="1064"/>
      <c r="F76" s="1064"/>
      <c r="G76" s="1064"/>
      <c r="H76" s="1064"/>
      <c r="I76" s="1064"/>
      <c r="J76" s="1064"/>
      <c r="K76" s="1064"/>
      <c r="L76" s="1064"/>
      <c r="M76" s="1064"/>
      <c r="N76" s="1064"/>
      <c r="O76" s="1064"/>
      <c r="P76" s="1065"/>
      <c r="Q76" s="1067">
        <v>1</v>
      </c>
      <c r="R76" s="1068"/>
      <c r="S76" s="1068"/>
      <c r="T76" s="1068"/>
      <c r="U76" s="1069"/>
      <c r="V76" s="1070">
        <v>0</v>
      </c>
      <c r="W76" s="1068"/>
      <c r="X76" s="1068"/>
      <c r="Y76" s="1068"/>
      <c r="Z76" s="1069"/>
      <c r="AA76" s="1070">
        <v>1</v>
      </c>
      <c r="AB76" s="1068"/>
      <c r="AC76" s="1068"/>
      <c r="AD76" s="1068"/>
      <c r="AE76" s="1069"/>
      <c r="AF76" s="1070">
        <v>1</v>
      </c>
      <c r="AG76" s="1068"/>
      <c r="AH76" s="1068"/>
      <c r="AI76" s="1068"/>
      <c r="AJ76" s="1069"/>
      <c r="AK76" s="1070" t="s">
        <v>634</v>
      </c>
      <c r="AL76" s="1068"/>
      <c r="AM76" s="1068"/>
      <c r="AN76" s="1068"/>
      <c r="AO76" s="1069"/>
      <c r="AP76" s="1070" t="s">
        <v>634</v>
      </c>
      <c r="AQ76" s="1068"/>
      <c r="AR76" s="1068"/>
      <c r="AS76" s="1068"/>
      <c r="AT76" s="1069"/>
      <c r="AU76" s="1070" t="s">
        <v>635</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612</v>
      </c>
      <c r="C77" s="1064"/>
      <c r="D77" s="1064"/>
      <c r="E77" s="1064"/>
      <c r="F77" s="1064"/>
      <c r="G77" s="1064"/>
      <c r="H77" s="1064"/>
      <c r="I77" s="1064"/>
      <c r="J77" s="1064"/>
      <c r="K77" s="1064"/>
      <c r="L77" s="1064"/>
      <c r="M77" s="1064"/>
      <c r="N77" s="1064"/>
      <c r="O77" s="1064"/>
      <c r="P77" s="1065"/>
      <c r="Q77" s="1067">
        <v>11</v>
      </c>
      <c r="R77" s="1068"/>
      <c r="S77" s="1068"/>
      <c r="T77" s="1068"/>
      <c r="U77" s="1069"/>
      <c r="V77" s="1070">
        <v>4</v>
      </c>
      <c r="W77" s="1068"/>
      <c r="X77" s="1068"/>
      <c r="Y77" s="1068"/>
      <c r="Z77" s="1069"/>
      <c r="AA77" s="1070">
        <v>7</v>
      </c>
      <c r="AB77" s="1068"/>
      <c r="AC77" s="1068"/>
      <c r="AD77" s="1068"/>
      <c r="AE77" s="1069"/>
      <c r="AF77" s="1070">
        <v>7</v>
      </c>
      <c r="AG77" s="1068"/>
      <c r="AH77" s="1068"/>
      <c r="AI77" s="1068"/>
      <c r="AJ77" s="1069"/>
      <c r="AK77" s="1070">
        <v>6</v>
      </c>
      <c r="AL77" s="1068"/>
      <c r="AM77" s="1068"/>
      <c r="AN77" s="1068"/>
      <c r="AO77" s="1069"/>
      <c r="AP77" s="1070" t="s">
        <v>636</v>
      </c>
      <c r="AQ77" s="1068"/>
      <c r="AR77" s="1068"/>
      <c r="AS77" s="1068"/>
      <c r="AT77" s="1069"/>
      <c r="AU77" s="1070" t="s">
        <v>637</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613</v>
      </c>
      <c r="C78" s="1064"/>
      <c r="D78" s="1064"/>
      <c r="E78" s="1064"/>
      <c r="F78" s="1064"/>
      <c r="G78" s="1064"/>
      <c r="H78" s="1064"/>
      <c r="I78" s="1064"/>
      <c r="J78" s="1064"/>
      <c r="K78" s="1064"/>
      <c r="L78" s="1064"/>
      <c r="M78" s="1064"/>
      <c r="N78" s="1064"/>
      <c r="O78" s="1064"/>
      <c r="P78" s="1065"/>
      <c r="Q78" s="1066">
        <v>46</v>
      </c>
      <c r="R78" s="1060"/>
      <c r="S78" s="1060"/>
      <c r="T78" s="1060"/>
      <c r="U78" s="1060"/>
      <c r="V78" s="1060">
        <v>31</v>
      </c>
      <c r="W78" s="1060"/>
      <c r="X78" s="1060"/>
      <c r="Y78" s="1060"/>
      <c r="Z78" s="1060"/>
      <c r="AA78" s="1060">
        <v>15</v>
      </c>
      <c r="AB78" s="1060"/>
      <c r="AC78" s="1060"/>
      <c r="AD78" s="1060"/>
      <c r="AE78" s="1060"/>
      <c r="AF78" s="1060">
        <v>15</v>
      </c>
      <c r="AG78" s="1060"/>
      <c r="AH78" s="1060"/>
      <c r="AI78" s="1060"/>
      <c r="AJ78" s="1060"/>
      <c r="AK78" s="1060" t="s">
        <v>634</v>
      </c>
      <c r="AL78" s="1060"/>
      <c r="AM78" s="1060"/>
      <c r="AN78" s="1060"/>
      <c r="AO78" s="1060"/>
      <c r="AP78" s="1060" t="s">
        <v>634</v>
      </c>
      <c r="AQ78" s="1060"/>
      <c r="AR78" s="1060"/>
      <c r="AS78" s="1060"/>
      <c r="AT78" s="1060"/>
      <c r="AU78" s="1060" t="s">
        <v>634</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614</v>
      </c>
      <c r="C79" s="1064"/>
      <c r="D79" s="1064"/>
      <c r="E79" s="1064"/>
      <c r="F79" s="1064"/>
      <c r="G79" s="1064"/>
      <c r="H79" s="1064"/>
      <c r="I79" s="1064"/>
      <c r="J79" s="1064"/>
      <c r="K79" s="1064"/>
      <c r="L79" s="1064"/>
      <c r="M79" s="1064"/>
      <c r="N79" s="1064"/>
      <c r="O79" s="1064"/>
      <c r="P79" s="1065"/>
      <c r="Q79" s="1066">
        <v>149</v>
      </c>
      <c r="R79" s="1060"/>
      <c r="S79" s="1060"/>
      <c r="T79" s="1060"/>
      <c r="U79" s="1060"/>
      <c r="V79" s="1060">
        <v>95</v>
      </c>
      <c r="W79" s="1060"/>
      <c r="X79" s="1060"/>
      <c r="Y79" s="1060"/>
      <c r="Z79" s="1060"/>
      <c r="AA79" s="1060">
        <v>54</v>
      </c>
      <c r="AB79" s="1060"/>
      <c r="AC79" s="1060"/>
      <c r="AD79" s="1060"/>
      <c r="AE79" s="1060"/>
      <c r="AF79" s="1060">
        <v>54</v>
      </c>
      <c r="AG79" s="1060"/>
      <c r="AH79" s="1060"/>
      <c r="AI79" s="1060"/>
      <c r="AJ79" s="1060"/>
      <c r="AK79" s="1060" t="s">
        <v>635</v>
      </c>
      <c r="AL79" s="1060"/>
      <c r="AM79" s="1060"/>
      <c r="AN79" s="1060"/>
      <c r="AO79" s="1060"/>
      <c r="AP79" s="1060" t="s">
        <v>634</v>
      </c>
      <c r="AQ79" s="1060"/>
      <c r="AR79" s="1060"/>
      <c r="AS79" s="1060"/>
      <c r="AT79" s="1060"/>
      <c r="AU79" s="1060" t="s">
        <v>634</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615</v>
      </c>
      <c r="C80" s="1064"/>
      <c r="D80" s="1064"/>
      <c r="E80" s="1064"/>
      <c r="F80" s="1064"/>
      <c r="G80" s="1064"/>
      <c r="H80" s="1064"/>
      <c r="I80" s="1064"/>
      <c r="J80" s="1064"/>
      <c r="K80" s="1064"/>
      <c r="L80" s="1064"/>
      <c r="M80" s="1064"/>
      <c r="N80" s="1064"/>
      <c r="O80" s="1064"/>
      <c r="P80" s="1065"/>
      <c r="Q80" s="1066">
        <v>205</v>
      </c>
      <c r="R80" s="1060"/>
      <c r="S80" s="1060"/>
      <c r="T80" s="1060"/>
      <c r="U80" s="1060"/>
      <c r="V80" s="1060">
        <v>193</v>
      </c>
      <c r="W80" s="1060"/>
      <c r="X80" s="1060"/>
      <c r="Y80" s="1060"/>
      <c r="Z80" s="1060"/>
      <c r="AA80" s="1060">
        <v>11</v>
      </c>
      <c r="AB80" s="1060"/>
      <c r="AC80" s="1060"/>
      <c r="AD80" s="1060"/>
      <c r="AE80" s="1060"/>
      <c r="AF80" s="1060">
        <v>11</v>
      </c>
      <c r="AG80" s="1060"/>
      <c r="AH80" s="1060"/>
      <c r="AI80" s="1060"/>
      <c r="AJ80" s="1060"/>
      <c r="AK80" s="1060" t="s">
        <v>634</v>
      </c>
      <c r="AL80" s="1060"/>
      <c r="AM80" s="1060"/>
      <c r="AN80" s="1060"/>
      <c r="AO80" s="1060"/>
      <c r="AP80" s="1060" t="s">
        <v>634</v>
      </c>
      <c r="AQ80" s="1060"/>
      <c r="AR80" s="1060"/>
      <c r="AS80" s="1060"/>
      <c r="AT80" s="1060"/>
      <c r="AU80" s="1060" t="s">
        <v>634</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616</v>
      </c>
      <c r="C81" s="1064"/>
      <c r="D81" s="1064"/>
      <c r="E81" s="1064"/>
      <c r="F81" s="1064"/>
      <c r="G81" s="1064"/>
      <c r="H81" s="1064"/>
      <c r="I81" s="1064"/>
      <c r="J81" s="1064"/>
      <c r="K81" s="1064"/>
      <c r="L81" s="1064"/>
      <c r="M81" s="1064"/>
      <c r="N81" s="1064"/>
      <c r="O81" s="1064"/>
      <c r="P81" s="1065"/>
      <c r="Q81" s="1066">
        <v>215476</v>
      </c>
      <c r="R81" s="1060"/>
      <c r="S81" s="1060"/>
      <c r="T81" s="1060"/>
      <c r="U81" s="1060"/>
      <c r="V81" s="1060">
        <v>206290</v>
      </c>
      <c r="W81" s="1060"/>
      <c r="X81" s="1060"/>
      <c r="Y81" s="1060"/>
      <c r="Z81" s="1060"/>
      <c r="AA81" s="1060">
        <v>9186</v>
      </c>
      <c r="AB81" s="1060"/>
      <c r="AC81" s="1060"/>
      <c r="AD81" s="1060"/>
      <c r="AE81" s="1060"/>
      <c r="AF81" s="1060">
        <v>9186</v>
      </c>
      <c r="AG81" s="1060"/>
      <c r="AH81" s="1060"/>
      <c r="AI81" s="1060"/>
      <c r="AJ81" s="1060"/>
      <c r="AK81" s="1060" t="s">
        <v>634</v>
      </c>
      <c r="AL81" s="1060"/>
      <c r="AM81" s="1060"/>
      <c r="AN81" s="1060"/>
      <c r="AO81" s="1060"/>
      <c r="AP81" s="1060" t="s">
        <v>634</v>
      </c>
      <c r="AQ81" s="1060"/>
      <c r="AR81" s="1060"/>
      <c r="AS81" s="1060"/>
      <c r="AT81" s="1060"/>
      <c r="AU81" s="1060" t="s">
        <v>634</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391</v>
      </c>
      <c r="B88" s="1033" t="s">
        <v>436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9846</v>
      </c>
      <c r="AG88" s="1048"/>
      <c r="AH88" s="1048"/>
      <c r="AI88" s="1048"/>
      <c r="AJ88" s="1048"/>
      <c r="AK88" s="1052"/>
      <c r="AL88" s="1052"/>
      <c r="AM88" s="1052"/>
      <c r="AN88" s="1052"/>
      <c r="AO88" s="1052"/>
      <c r="AP88" s="1048">
        <v>419</v>
      </c>
      <c r="AQ88" s="1048"/>
      <c r="AR88" s="1048"/>
      <c r="AS88" s="1048"/>
      <c r="AT88" s="1048"/>
      <c r="AU88" s="1048">
        <v>269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437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82</v>
      </c>
      <c r="CS102" s="1040"/>
      <c r="CT102" s="1040"/>
      <c r="CU102" s="1040"/>
      <c r="CV102" s="1041"/>
      <c r="CW102" s="1039">
        <v>49</v>
      </c>
      <c r="CX102" s="1040"/>
      <c r="CY102" s="1040"/>
      <c r="CZ102" s="1040"/>
      <c r="DA102" s="1041"/>
      <c r="DB102" s="1039">
        <v>4</v>
      </c>
      <c r="DC102" s="1040"/>
      <c r="DD102" s="1040"/>
      <c r="DE102" s="1040"/>
      <c r="DF102" s="1041"/>
      <c r="DG102" s="1039" t="s">
        <v>602</v>
      </c>
      <c r="DH102" s="1040"/>
      <c r="DI102" s="1040"/>
      <c r="DJ102" s="1040"/>
      <c r="DK102" s="1041"/>
      <c r="DL102" s="1039" t="s">
        <v>602</v>
      </c>
      <c r="DM102" s="1040"/>
      <c r="DN102" s="1040"/>
      <c r="DO102" s="1040"/>
      <c r="DP102" s="1041"/>
      <c r="DQ102" s="1039" t="s">
        <v>626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440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441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442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443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444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445</v>
      </c>
      <c r="AB109" s="983"/>
      <c r="AC109" s="983"/>
      <c r="AD109" s="983"/>
      <c r="AE109" s="984"/>
      <c r="AF109" s="985" t="s">
        <v>307</v>
      </c>
      <c r="AG109" s="983"/>
      <c r="AH109" s="983"/>
      <c r="AI109" s="983"/>
      <c r="AJ109" s="984"/>
      <c r="AK109" s="985" t="s">
        <v>306</v>
      </c>
      <c r="AL109" s="983"/>
      <c r="AM109" s="983"/>
      <c r="AN109" s="983"/>
      <c r="AO109" s="984"/>
      <c r="AP109" s="985" t="s">
        <v>446</v>
      </c>
      <c r="AQ109" s="983"/>
      <c r="AR109" s="983"/>
      <c r="AS109" s="983"/>
      <c r="AT109" s="1014"/>
      <c r="AU109" s="982" t="s">
        <v>444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445</v>
      </c>
      <c r="BR109" s="983"/>
      <c r="BS109" s="983"/>
      <c r="BT109" s="983"/>
      <c r="BU109" s="984"/>
      <c r="BV109" s="985" t="s">
        <v>307</v>
      </c>
      <c r="BW109" s="983"/>
      <c r="BX109" s="983"/>
      <c r="BY109" s="983"/>
      <c r="BZ109" s="984"/>
      <c r="CA109" s="985" t="s">
        <v>306</v>
      </c>
      <c r="CB109" s="983"/>
      <c r="CC109" s="983"/>
      <c r="CD109" s="983"/>
      <c r="CE109" s="984"/>
      <c r="CF109" s="1021" t="s">
        <v>446</v>
      </c>
      <c r="CG109" s="1021"/>
      <c r="CH109" s="1021"/>
      <c r="CI109" s="1021"/>
      <c r="CJ109" s="1021"/>
      <c r="CK109" s="985" t="s">
        <v>447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445</v>
      </c>
      <c r="DH109" s="983"/>
      <c r="DI109" s="983"/>
      <c r="DJ109" s="983"/>
      <c r="DK109" s="984"/>
      <c r="DL109" s="985" t="s">
        <v>307</v>
      </c>
      <c r="DM109" s="983"/>
      <c r="DN109" s="983"/>
      <c r="DO109" s="983"/>
      <c r="DP109" s="984"/>
      <c r="DQ109" s="985" t="s">
        <v>306</v>
      </c>
      <c r="DR109" s="983"/>
      <c r="DS109" s="983"/>
      <c r="DT109" s="983"/>
      <c r="DU109" s="984"/>
      <c r="DV109" s="985" t="s">
        <v>446</v>
      </c>
      <c r="DW109" s="983"/>
      <c r="DX109" s="983"/>
      <c r="DY109" s="983"/>
      <c r="DZ109" s="1014"/>
    </row>
    <row r="110" spans="1:131" s="246" customFormat="1" ht="26.25" customHeight="1" x14ac:dyDescent="0.15">
      <c r="A110" s="885" t="s">
        <v>448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2895365</v>
      </c>
      <c r="AB110" s="976"/>
      <c r="AC110" s="976"/>
      <c r="AD110" s="976"/>
      <c r="AE110" s="977"/>
      <c r="AF110" s="978">
        <v>2601232</v>
      </c>
      <c r="AG110" s="976"/>
      <c r="AH110" s="976"/>
      <c r="AI110" s="976"/>
      <c r="AJ110" s="977"/>
      <c r="AK110" s="978">
        <v>2391263</v>
      </c>
      <c r="AL110" s="976"/>
      <c r="AM110" s="976"/>
      <c r="AN110" s="976"/>
      <c r="AO110" s="977"/>
      <c r="AP110" s="979">
        <v>19.399999999999999</v>
      </c>
      <c r="AQ110" s="980"/>
      <c r="AR110" s="980"/>
      <c r="AS110" s="980"/>
      <c r="AT110" s="981"/>
      <c r="AU110" s="1015" t="s">
        <v>73</v>
      </c>
      <c r="AV110" s="1016"/>
      <c r="AW110" s="1016"/>
      <c r="AX110" s="1016"/>
      <c r="AY110" s="1016"/>
      <c r="AZ110" s="941" t="s">
        <v>449</v>
      </c>
      <c r="BA110" s="886"/>
      <c r="BB110" s="886"/>
      <c r="BC110" s="886"/>
      <c r="BD110" s="886"/>
      <c r="BE110" s="886"/>
      <c r="BF110" s="886"/>
      <c r="BG110" s="886"/>
      <c r="BH110" s="886"/>
      <c r="BI110" s="886"/>
      <c r="BJ110" s="886"/>
      <c r="BK110" s="886"/>
      <c r="BL110" s="886"/>
      <c r="BM110" s="886"/>
      <c r="BN110" s="886"/>
      <c r="BO110" s="886"/>
      <c r="BP110" s="887"/>
      <c r="BQ110" s="942">
        <v>23995176</v>
      </c>
      <c r="BR110" s="923"/>
      <c r="BS110" s="923"/>
      <c r="BT110" s="923"/>
      <c r="BU110" s="923"/>
      <c r="BV110" s="923">
        <v>24058798</v>
      </c>
      <c r="BW110" s="923"/>
      <c r="BX110" s="923"/>
      <c r="BY110" s="923"/>
      <c r="BZ110" s="923"/>
      <c r="CA110" s="923">
        <v>27387765</v>
      </c>
      <c r="CB110" s="923"/>
      <c r="CC110" s="923"/>
      <c r="CD110" s="923"/>
      <c r="CE110" s="923"/>
      <c r="CF110" s="947">
        <v>222.7</v>
      </c>
      <c r="CG110" s="948"/>
      <c r="CH110" s="948"/>
      <c r="CI110" s="948"/>
      <c r="CJ110" s="948"/>
      <c r="CK110" s="1011" t="s">
        <v>450</v>
      </c>
      <c r="CL110" s="897"/>
      <c r="CM110" s="972" t="s">
        <v>451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115438</v>
      </c>
      <c r="DH110" s="923"/>
      <c r="DI110" s="923"/>
      <c r="DJ110" s="923"/>
      <c r="DK110" s="923"/>
      <c r="DL110" s="923">
        <v>104641</v>
      </c>
      <c r="DM110" s="923"/>
      <c r="DN110" s="923"/>
      <c r="DO110" s="923"/>
      <c r="DP110" s="923"/>
      <c r="DQ110" s="923">
        <v>93686</v>
      </c>
      <c r="DR110" s="923"/>
      <c r="DS110" s="923"/>
      <c r="DT110" s="923"/>
      <c r="DU110" s="923"/>
      <c r="DV110" s="924">
        <v>0.8</v>
      </c>
      <c r="DW110" s="924"/>
      <c r="DX110" s="924"/>
      <c r="DY110" s="924"/>
      <c r="DZ110" s="925"/>
    </row>
    <row r="111" spans="1:131" s="246" customFormat="1" ht="26.25" customHeight="1" x14ac:dyDescent="0.15">
      <c r="A111" s="852" t="s">
        <v>452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393</v>
      </c>
      <c r="AB111" s="1004"/>
      <c r="AC111" s="1004"/>
      <c r="AD111" s="1004"/>
      <c r="AE111" s="1005"/>
      <c r="AF111" s="1006" t="s">
        <v>128</v>
      </c>
      <c r="AG111" s="1004"/>
      <c r="AH111" s="1004"/>
      <c r="AI111" s="1004"/>
      <c r="AJ111" s="1005"/>
      <c r="AK111" s="1006" t="s">
        <v>393</v>
      </c>
      <c r="AL111" s="1004"/>
      <c r="AM111" s="1004"/>
      <c r="AN111" s="1004"/>
      <c r="AO111" s="1005"/>
      <c r="AP111" s="1007" t="s">
        <v>128</v>
      </c>
      <c r="AQ111" s="1008"/>
      <c r="AR111" s="1008"/>
      <c r="AS111" s="1008"/>
      <c r="AT111" s="1009"/>
      <c r="AU111" s="1017"/>
      <c r="AV111" s="1018"/>
      <c r="AW111" s="1018"/>
      <c r="AX111" s="1018"/>
      <c r="AY111" s="1018"/>
      <c r="AZ111" s="893" t="s">
        <v>453</v>
      </c>
      <c r="BA111" s="828"/>
      <c r="BB111" s="828"/>
      <c r="BC111" s="828"/>
      <c r="BD111" s="828"/>
      <c r="BE111" s="828"/>
      <c r="BF111" s="828"/>
      <c r="BG111" s="828"/>
      <c r="BH111" s="828"/>
      <c r="BI111" s="828"/>
      <c r="BJ111" s="828"/>
      <c r="BK111" s="828"/>
      <c r="BL111" s="828"/>
      <c r="BM111" s="828"/>
      <c r="BN111" s="828"/>
      <c r="BO111" s="828"/>
      <c r="BP111" s="829"/>
      <c r="BQ111" s="894">
        <v>270851</v>
      </c>
      <c r="BR111" s="895"/>
      <c r="BS111" s="895"/>
      <c r="BT111" s="895"/>
      <c r="BU111" s="895"/>
      <c r="BV111" s="895">
        <v>234934</v>
      </c>
      <c r="BW111" s="895"/>
      <c r="BX111" s="895"/>
      <c r="BY111" s="895"/>
      <c r="BZ111" s="895"/>
      <c r="CA111" s="895">
        <v>199653</v>
      </c>
      <c r="CB111" s="895"/>
      <c r="CC111" s="895"/>
      <c r="CD111" s="895"/>
      <c r="CE111" s="895"/>
      <c r="CF111" s="956">
        <v>1.6</v>
      </c>
      <c r="CG111" s="957"/>
      <c r="CH111" s="957"/>
      <c r="CI111" s="957"/>
      <c r="CJ111" s="957"/>
      <c r="CK111" s="1012"/>
      <c r="CL111" s="899"/>
      <c r="CM111" s="902" t="s">
        <v>454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393</v>
      </c>
      <c r="DH111" s="895"/>
      <c r="DI111" s="895"/>
      <c r="DJ111" s="895"/>
      <c r="DK111" s="895"/>
      <c r="DL111" s="895" t="s">
        <v>128</v>
      </c>
      <c r="DM111" s="895"/>
      <c r="DN111" s="895"/>
      <c r="DO111" s="895"/>
      <c r="DP111" s="895"/>
      <c r="DQ111" s="895" t="s">
        <v>393</v>
      </c>
      <c r="DR111" s="895"/>
      <c r="DS111" s="895"/>
      <c r="DT111" s="895"/>
      <c r="DU111" s="895"/>
      <c r="DV111" s="872" t="s">
        <v>128</v>
      </c>
      <c r="DW111" s="872"/>
      <c r="DX111" s="872"/>
      <c r="DY111" s="872"/>
      <c r="DZ111" s="873"/>
    </row>
    <row r="112" spans="1:131" s="246" customFormat="1" ht="26.25" customHeight="1" x14ac:dyDescent="0.15">
      <c r="A112" s="997" t="s">
        <v>455</v>
      </c>
      <c r="B112" s="998"/>
      <c r="C112" s="828" t="s">
        <v>456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457</v>
      </c>
      <c r="AB112" s="858"/>
      <c r="AC112" s="858"/>
      <c r="AD112" s="858"/>
      <c r="AE112" s="859"/>
      <c r="AF112" s="860" t="s">
        <v>457</v>
      </c>
      <c r="AG112" s="858"/>
      <c r="AH112" s="858"/>
      <c r="AI112" s="858"/>
      <c r="AJ112" s="859"/>
      <c r="AK112" s="860" t="s">
        <v>457</v>
      </c>
      <c r="AL112" s="858"/>
      <c r="AM112" s="858"/>
      <c r="AN112" s="858"/>
      <c r="AO112" s="859"/>
      <c r="AP112" s="905" t="s">
        <v>457</v>
      </c>
      <c r="AQ112" s="906"/>
      <c r="AR112" s="906"/>
      <c r="AS112" s="906"/>
      <c r="AT112" s="907"/>
      <c r="AU112" s="1017"/>
      <c r="AV112" s="1018"/>
      <c r="AW112" s="1018"/>
      <c r="AX112" s="1018"/>
      <c r="AY112" s="1018"/>
      <c r="AZ112" s="893" t="s">
        <v>458</v>
      </c>
      <c r="BA112" s="828"/>
      <c r="BB112" s="828"/>
      <c r="BC112" s="828"/>
      <c r="BD112" s="828"/>
      <c r="BE112" s="828"/>
      <c r="BF112" s="828"/>
      <c r="BG112" s="828"/>
      <c r="BH112" s="828"/>
      <c r="BI112" s="828"/>
      <c r="BJ112" s="828"/>
      <c r="BK112" s="828"/>
      <c r="BL112" s="828"/>
      <c r="BM112" s="828"/>
      <c r="BN112" s="828"/>
      <c r="BO112" s="828"/>
      <c r="BP112" s="829"/>
      <c r="BQ112" s="894">
        <v>7797005</v>
      </c>
      <c r="BR112" s="895"/>
      <c r="BS112" s="895"/>
      <c r="BT112" s="895"/>
      <c r="BU112" s="895"/>
      <c r="BV112" s="895">
        <v>8304222</v>
      </c>
      <c r="BW112" s="895"/>
      <c r="BX112" s="895"/>
      <c r="BY112" s="895"/>
      <c r="BZ112" s="895"/>
      <c r="CA112" s="895">
        <v>8367910</v>
      </c>
      <c r="CB112" s="895"/>
      <c r="CC112" s="895"/>
      <c r="CD112" s="895"/>
      <c r="CE112" s="895"/>
      <c r="CF112" s="956">
        <v>68</v>
      </c>
      <c r="CG112" s="957"/>
      <c r="CH112" s="957"/>
      <c r="CI112" s="957"/>
      <c r="CJ112" s="957"/>
      <c r="CK112" s="1012"/>
      <c r="CL112" s="899"/>
      <c r="CM112" s="902" t="s">
        <v>459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128</v>
      </c>
      <c r="DM112" s="895"/>
      <c r="DN112" s="895"/>
      <c r="DO112" s="895"/>
      <c r="DP112" s="895"/>
      <c r="DQ112" s="895" t="s">
        <v>457</v>
      </c>
      <c r="DR112" s="895"/>
      <c r="DS112" s="895"/>
      <c r="DT112" s="895"/>
      <c r="DU112" s="895"/>
      <c r="DV112" s="872" t="s">
        <v>457</v>
      </c>
      <c r="DW112" s="872"/>
      <c r="DX112" s="872"/>
      <c r="DY112" s="872"/>
      <c r="DZ112" s="873"/>
    </row>
    <row r="113" spans="1:130" s="246" customFormat="1" ht="26.25" customHeight="1" x14ac:dyDescent="0.15">
      <c r="A113" s="999"/>
      <c r="B113" s="1000"/>
      <c r="C113" s="828" t="s">
        <v>460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757949</v>
      </c>
      <c r="AB113" s="1004"/>
      <c r="AC113" s="1004"/>
      <c r="AD113" s="1004"/>
      <c r="AE113" s="1005"/>
      <c r="AF113" s="1006">
        <v>770163</v>
      </c>
      <c r="AG113" s="1004"/>
      <c r="AH113" s="1004"/>
      <c r="AI113" s="1004"/>
      <c r="AJ113" s="1005"/>
      <c r="AK113" s="1006">
        <v>809885</v>
      </c>
      <c r="AL113" s="1004"/>
      <c r="AM113" s="1004"/>
      <c r="AN113" s="1004"/>
      <c r="AO113" s="1005"/>
      <c r="AP113" s="1007">
        <v>6.6</v>
      </c>
      <c r="AQ113" s="1008"/>
      <c r="AR113" s="1008"/>
      <c r="AS113" s="1008"/>
      <c r="AT113" s="1009"/>
      <c r="AU113" s="1017"/>
      <c r="AV113" s="1018"/>
      <c r="AW113" s="1018"/>
      <c r="AX113" s="1018"/>
      <c r="AY113" s="1018"/>
      <c r="AZ113" s="893" t="s">
        <v>461</v>
      </c>
      <c r="BA113" s="828"/>
      <c r="BB113" s="828"/>
      <c r="BC113" s="828"/>
      <c r="BD113" s="828"/>
      <c r="BE113" s="828"/>
      <c r="BF113" s="828"/>
      <c r="BG113" s="828"/>
      <c r="BH113" s="828"/>
      <c r="BI113" s="828"/>
      <c r="BJ113" s="828"/>
      <c r="BK113" s="828"/>
      <c r="BL113" s="828"/>
      <c r="BM113" s="828"/>
      <c r="BN113" s="828"/>
      <c r="BO113" s="828"/>
      <c r="BP113" s="829"/>
      <c r="BQ113" s="894">
        <v>379813</v>
      </c>
      <c r="BR113" s="895"/>
      <c r="BS113" s="895"/>
      <c r="BT113" s="895"/>
      <c r="BU113" s="895"/>
      <c r="BV113" s="895">
        <v>292744</v>
      </c>
      <c r="BW113" s="895"/>
      <c r="BX113" s="895"/>
      <c r="BY113" s="895"/>
      <c r="BZ113" s="895"/>
      <c r="CA113" s="895">
        <v>269026</v>
      </c>
      <c r="CB113" s="895"/>
      <c r="CC113" s="895"/>
      <c r="CD113" s="895"/>
      <c r="CE113" s="895"/>
      <c r="CF113" s="956">
        <v>2.2000000000000002</v>
      </c>
      <c r="CG113" s="957"/>
      <c r="CH113" s="957"/>
      <c r="CI113" s="957"/>
      <c r="CJ113" s="957"/>
      <c r="CK113" s="1012"/>
      <c r="CL113" s="899"/>
      <c r="CM113" s="902" t="s">
        <v>462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457</v>
      </c>
      <c r="DH113" s="858"/>
      <c r="DI113" s="858"/>
      <c r="DJ113" s="858"/>
      <c r="DK113" s="859"/>
      <c r="DL113" s="860" t="s">
        <v>457</v>
      </c>
      <c r="DM113" s="858"/>
      <c r="DN113" s="858"/>
      <c r="DO113" s="858"/>
      <c r="DP113" s="859"/>
      <c r="DQ113" s="860" t="s">
        <v>457</v>
      </c>
      <c r="DR113" s="858"/>
      <c r="DS113" s="858"/>
      <c r="DT113" s="858"/>
      <c r="DU113" s="859"/>
      <c r="DV113" s="905" t="s">
        <v>393</v>
      </c>
      <c r="DW113" s="906"/>
      <c r="DX113" s="906"/>
      <c r="DY113" s="906"/>
      <c r="DZ113" s="907"/>
    </row>
    <row r="114" spans="1:130" s="246" customFormat="1" ht="26.25" customHeight="1" x14ac:dyDescent="0.15">
      <c r="A114" s="999"/>
      <c r="B114" s="1000"/>
      <c r="C114" s="828" t="s">
        <v>463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62715</v>
      </c>
      <c r="AB114" s="858"/>
      <c r="AC114" s="858"/>
      <c r="AD114" s="858"/>
      <c r="AE114" s="859"/>
      <c r="AF114" s="860">
        <v>97868</v>
      </c>
      <c r="AG114" s="858"/>
      <c r="AH114" s="858"/>
      <c r="AI114" s="858"/>
      <c r="AJ114" s="859"/>
      <c r="AK114" s="860">
        <v>93859</v>
      </c>
      <c r="AL114" s="858"/>
      <c r="AM114" s="858"/>
      <c r="AN114" s="858"/>
      <c r="AO114" s="859"/>
      <c r="AP114" s="905">
        <v>0.8</v>
      </c>
      <c r="AQ114" s="906"/>
      <c r="AR114" s="906"/>
      <c r="AS114" s="906"/>
      <c r="AT114" s="907"/>
      <c r="AU114" s="1017"/>
      <c r="AV114" s="1018"/>
      <c r="AW114" s="1018"/>
      <c r="AX114" s="1018"/>
      <c r="AY114" s="1018"/>
      <c r="AZ114" s="893" t="s">
        <v>464</v>
      </c>
      <c r="BA114" s="828"/>
      <c r="BB114" s="828"/>
      <c r="BC114" s="828"/>
      <c r="BD114" s="828"/>
      <c r="BE114" s="828"/>
      <c r="BF114" s="828"/>
      <c r="BG114" s="828"/>
      <c r="BH114" s="828"/>
      <c r="BI114" s="828"/>
      <c r="BJ114" s="828"/>
      <c r="BK114" s="828"/>
      <c r="BL114" s="828"/>
      <c r="BM114" s="828"/>
      <c r="BN114" s="828"/>
      <c r="BO114" s="828"/>
      <c r="BP114" s="829"/>
      <c r="BQ114" s="894">
        <v>4348622</v>
      </c>
      <c r="BR114" s="895"/>
      <c r="BS114" s="895"/>
      <c r="BT114" s="895"/>
      <c r="BU114" s="895"/>
      <c r="BV114" s="895">
        <v>4369911</v>
      </c>
      <c r="BW114" s="895"/>
      <c r="BX114" s="895"/>
      <c r="BY114" s="895"/>
      <c r="BZ114" s="895"/>
      <c r="CA114" s="895">
        <v>3913923</v>
      </c>
      <c r="CB114" s="895"/>
      <c r="CC114" s="895"/>
      <c r="CD114" s="895"/>
      <c r="CE114" s="895"/>
      <c r="CF114" s="956">
        <v>31.8</v>
      </c>
      <c r="CG114" s="957"/>
      <c r="CH114" s="957"/>
      <c r="CI114" s="957"/>
      <c r="CJ114" s="957"/>
      <c r="CK114" s="1012"/>
      <c r="CL114" s="899"/>
      <c r="CM114" s="902" t="s">
        <v>465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457</v>
      </c>
      <c r="DH114" s="858"/>
      <c r="DI114" s="858"/>
      <c r="DJ114" s="858"/>
      <c r="DK114" s="859"/>
      <c r="DL114" s="860" t="s">
        <v>457</v>
      </c>
      <c r="DM114" s="858"/>
      <c r="DN114" s="858"/>
      <c r="DO114" s="858"/>
      <c r="DP114" s="859"/>
      <c r="DQ114" s="860" t="s">
        <v>457</v>
      </c>
      <c r="DR114" s="858"/>
      <c r="DS114" s="858"/>
      <c r="DT114" s="858"/>
      <c r="DU114" s="859"/>
      <c r="DV114" s="905" t="s">
        <v>457</v>
      </c>
      <c r="DW114" s="906"/>
      <c r="DX114" s="906"/>
      <c r="DY114" s="906"/>
      <c r="DZ114" s="907"/>
    </row>
    <row r="115" spans="1:130" s="246" customFormat="1" ht="26.25" customHeight="1" x14ac:dyDescent="0.15">
      <c r="A115" s="999"/>
      <c r="B115" s="1000"/>
      <c r="C115" s="828" t="s">
        <v>466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42514</v>
      </c>
      <c r="AB115" s="1004"/>
      <c r="AC115" s="1004"/>
      <c r="AD115" s="1004"/>
      <c r="AE115" s="1005"/>
      <c r="AF115" s="1006">
        <v>40491</v>
      </c>
      <c r="AG115" s="1004"/>
      <c r="AH115" s="1004"/>
      <c r="AI115" s="1004"/>
      <c r="AJ115" s="1005"/>
      <c r="AK115" s="1006">
        <v>39199</v>
      </c>
      <c r="AL115" s="1004"/>
      <c r="AM115" s="1004"/>
      <c r="AN115" s="1004"/>
      <c r="AO115" s="1005"/>
      <c r="AP115" s="1007">
        <v>0.3</v>
      </c>
      <c r="AQ115" s="1008"/>
      <c r="AR115" s="1008"/>
      <c r="AS115" s="1008"/>
      <c r="AT115" s="1009"/>
      <c r="AU115" s="1017"/>
      <c r="AV115" s="1018"/>
      <c r="AW115" s="1018"/>
      <c r="AX115" s="1018"/>
      <c r="AY115" s="1018"/>
      <c r="AZ115" s="893" t="s">
        <v>467</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128</v>
      </c>
      <c r="BW115" s="895"/>
      <c r="BX115" s="895"/>
      <c r="BY115" s="895"/>
      <c r="BZ115" s="895"/>
      <c r="CA115" s="895" t="s">
        <v>393</v>
      </c>
      <c r="CB115" s="895"/>
      <c r="CC115" s="895"/>
      <c r="CD115" s="895"/>
      <c r="CE115" s="895"/>
      <c r="CF115" s="956" t="s">
        <v>128</v>
      </c>
      <c r="CG115" s="957"/>
      <c r="CH115" s="957"/>
      <c r="CI115" s="957"/>
      <c r="CJ115" s="957"/>
      <c r="CK115" s="1012"/>
      <c r="CL115" s="899"/>
      <c r="CM115" s="893" t="s">
        <v>468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457</v>
      </c>
      <c r="DH115" s="858"/>
      <c r="DI115" s="858"/>
      <c r="DJ115" s="858"/>
      <c r="DK115" s="859"/>
      <c r="DL115" s="860" t="s">
        <v>457</v>
      </c>
      <c r="DM115" s="858"/>
      <c r="DN115" s="858"/>
      <c r="DO115" s="858"/>
      <c r="DP115" s="859"/>
      <c r="DQ115" s="860" t="s">
        <v>393</v>
      </c>
      <c r="DR115" s="858"/>
      <c r="DS115" s="858"/>
      <c r="DT115" s="858"/>
      <c r="DU115" s="859"/>
      <c r="DV115" s="905" t="s">
        <v>128</v>
      </c>
      <c r="DW115" s="906"/>
      <c r="DX115" s="906"/>
      <c r="DY115" s="906"/>
      <c r="DZ115" s="907"/>
    </row>
    <row r="116" spans="1:130" s="246" customFormat="1" ht="26.25" customHeight="1" x14ac:dyDescent="0.15">
      <c r="A116" s="1001"/>
      <c r="B116" s="1002"/>
      <c r="C116" s="961" t="s">
        <v>469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393</v>
      </c>
      <c r="AB116" s="858"/>
      <c r="AC116" s="858"/>
      <c r="AD116" s="858"/>
      <c r="AE116" s="859"/>
      <c r="AF116" s="860" t="s">
        <v>457</v>
      </c>
      <c r="AG116" s="858"/>
      <c r="AH116" s="858"/>
      <c r="AI116" s="858"/>
      <c r="AJ116" s="859"/>
      <c r="AK116" s="860" t="s">
        <v>457</v>
      </c>
      <c r="AL116" s="858"/>
      <c r="AM116" s="858"/>
      <c r="AN116" s="858"/>
      <c r="AO116" s="859"/>
      <c r="AP116" s="905" t="s">
        <v>457</v>
      </c>
      <c r="AQ116" s="906"/>
      <c r="AR116" s="906"/>
      <c r="AS116" s="906"/>
      <c r="AT116" s="907"/>
      <c r="AU116" s="1017"/>
      <c r="AV116" s="1018"/>
      <c r="AW116" s="1018"/>
      <c r="AX116" s="1018"/>
      <c r="AY116" s="1018"/>
      <c r="AZ116" s="944" t="s">
        <v>470</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457</v>
      </c>
      <c r="BW116" s="895"/>
      <c r="BX116" s="895"/>
      <c r="BY116" s="895"/>
      <c r="BZ116" s="895"/>
      <c r="CA116" s="895" t="s">
        <v>457</v>
      </c>
      <c r="CB116" s="895"/>
      <c r="CC116" s="895"/>
      <c r="CD116" s="895"/>
      <c r="CE116" s="895"/>
      <c r="CF116" s="956" t="s">
        <v>457</v>
      </c>
      <c r="CG116" s="957"/>
      <c r="CH116" s="957"/>
      <c r="CI116" s="957"/>
      <c r="CJ116" s="957"/>
      <c r="CK116" s="1012"/>
      <c r="CL116" s="899"/>
      <c r="CM116" s="902" t="s">
        <v>471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55454</v>
      </c>
      <c r="DH116" s="858"/>
      <c r="DI116" s="858"/>
      <c r="DJ116" s="858"/>
      <c r="DK116" s="859"/>
      <c r="DL116" s="860">
        <v>43582</v>
      </c>
      <c r="DM116" s="858"/>
      <c r="DN116" s="858"/>
      <c r="DO116" s="858"/>
      <c r="DP116" s="859"/>
      <c r="DQ116" s="860">
        <v>31710</v>
      </c>
      <c r="DR116" s="858"/>
      <c r="DS116" s="858"/>
      <c r="DT116" s="858"/>
      <c r="DU116" s="859"/>
      <c r="DV116" s="905">
        <v>0.3</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472</v>
      </c>
      <c r="Z117" s="984"/>
      <c r="AA117" s="989">
        <v>3758543</v>
      </c>
      <c r="AB117" s="990"/>
      <c r="AC117" s="990"/>
      <c r="AD117" s="990"/>
      <c r="AE117" s="991"/>
      <c r="AF117" s="992">
        <v>3509754</v>
      </c>
      <c r="AG117" s="990"/>
      <c r="AH117" s="990"/>
      <c r="AI117" s="990"/>
      <c r="AJ117" s="991"/>
      <c r="AK117" s="992">
        <v>3334206</v>
      </c>
      <c r="AL117" s="990"/>
      <c r="AM117" s="990"/>
      <c r="AN117" s="990"/>
      <c r="AO117" s="991"/>
      <c r="AP117" s="993"/>
      <c r="AQ117" s="994"/>
      <c r="AR117" s="994"/>
      <c r="AS117" s="994"/>
      <c r="AT117" s="995"/>
      <c r="AU117" s="1017"/>
      <c r="AV117" s="1018"/>
      <c r="AW117" s="1018"/>
      <c r="AX117" s="1018"/>
      <c r="AY117" s="1018"/>
      <c r="AZ117" s="944" t="s">
        <v>473</v>
      </c>
      <c r="BA117" s="945"/>
      <c r="BB117" s="945"/>
      <c r="BC117" s="945"/>
      <c r="BD117" s="945"/>
      <c r="BE117" s="945"/>
      <c r="BF117" s="945"/>
      <c r="BG117" s="945"/>
      <c r="BH117" s="945"/>
      <c r="BI117" s="945"/>
      <c r="BJ117" s="945"/>
      <c r="BK117" s="945"/>
      <c r="BL117" s="945"/>
      <c r="BM117" s="945"/>
      <c r="BN117" s="945"/>
      <c r="BO117" s="945"/>
      <c r="BP117" s="946"/>
      <c r="BQ117" s="894" t="s">
        <v>406</v>
      </c>
      <c r="BR117" s="895"/>
      <c r="BS117" s="895"/>
      <c r="BT117" s="895"/>
      <c r="BU117" s="895"/>
      <c r="BV117" s="895" t="s">
        <v>393</v>
      </c>
      <c r="BW117" s="895"/>
      <c r="BX117" s="895"/>
      <c r="BY117" s="895"/>
      <c r="BZ117" s="895"/>
      <c r="CA117" s="895" t="s">
        <v>474</v>
      </c>
      <c r="CB117" s="895"/>
      <c r="CC117" s="895"/>
      <c r="CD117" s="895"/>
      <c r="CE117" s="895"/>
      <c r="CF117" s="956" t="s">
        <v>422</v>
      </c>
      <c r="CG117" s="957"/>
      <c r="CH117" s="957"/>
      <c r="CI117" s="957"/>
      <c r="CJ117" s="957"/>
      <c r="CK117" s="1012"/>
      <c r="CL117" s="899"/>
      <c r="CM117" s="902" t="s">
        <v>475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406</v>
      </c>
      <c r="DH117" s="858"/>
      <c r="DI117" s="858"/>
      <c r="DJ117" s="858"/>
      <c r="DK117" s="859"/>
      <c r="DL117" s="860" t="s">
        <v>128</v>
      </c>
      <c r="DM117" s="858"/>
      <c r="DN117" s="858"/>
      <c r="DO117" s="858"/>
      <c r="DP117" s="859"/>
      <c r="DQ117" s="860" t="s">
        <v>476</v>
      </c>
      <c r="DR117" s="858"/>
      <c r="DS117" s="858"/>
      <c r="DT117" s="858"/>
      <c r="DU117" s="859"/>
      <c r="DV117" s="905" t="s">
        <v>406</v>
      </c>
      <c r="DW117" s="906"/>
      <c r="DX117" s="906"/>
      <c r="DY117" s="906"/>
      <c r="DZ117" s="907"/>
    </row>
    <row r="118" spans="1:130" s="246" customFormat="1" ht="26.25" customHeight="1" x14ac:dyDescent="0.15">
      <c r="A118" s="982" t="s">
        <v>447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445</v>
      </c>
      <c r="AB118" s="983"/>
      <c r="AC118" s="983"/>
      <c r="AD118" s="983"/>
      <c r="AE118" s="984"/>
      <c r="AF118" s="985" t="s">
        <v>307</v>
      </c>
      <c r="AG118" s="983"/>
      <c r="AH118" s="983"/>
      <c r="AI118" s="983"/>
      <c r="AJ118" s="984"/>
      <c r="AK118" s="985" t="s">
        <v>306</v>
      </c>
      <c r="AL118" s="983"/>
      <c r="AM118" s="983"/>
      <c r="AN118" s="983"/>
      <c r="AO118" s="984"/>
      <c r="AP118" s="986" t="s">
        <v>446</v>
      </c>
      <c r="AQ118" s="987"/>
      <c r="AR118" s="987"/>
      <c r="AS118" s="987"/>
      <c r="AT118" s="988"/>
      <c r="AU118" s="1017"/>
      <c r="AV118" s="1018"/>
      <c r="AW118" s="1018"/>
      <c r="AX118" s="1018"/>
      <c r="AY118" s="1018"/>
      <c r="AZ118" s="960" t="s">
        <v>477</v>
      </c>
      <c r="BA118" s="961"/>
      <c r="BB118" s="961"/>
      <c r="BC118" s="961"/>
      <c r="BD118" s="961"/>
      <c r="BE118" s="961"/>
      <c r="BF118" s="961"/>
      <c r="BG118" s="961"/>
      <c r="BH118" s="961"/>
      <c r="BI118" s="961"/>
      <c r="BJ118" s="961"/>
      <c r="BK118" s="961"/>
      <c r="BL118" s="961"/>
      <c r="BM118" s="961"/>
      <c r="BN118" s="961"/>
      <c r="BO118" s="961"/>
      <c r="BP118" s="962"/>
      <c r="BQ118" s="963" t="s">
        <v>422</v>
      </c>
      <c r="BR118" s="926"/>
      <c r="BS118" s="926"/>
      <c r="BT118" s="926"/>
      <c r="BU118" s="926"/>
      <c r="BV118" s="926" t="s">
        <v>406</v>
      </c>
      <c r="BW118" s="926"/>
      <c r="BX118" s="926"/>
      <c r="BY118" s="926"/>
      <c r="BZ118" s="926"/>
      <c r="CA118" s="926" t="s">
        <v>422</v>
      </c>
      <c r="CB118" s="926"/>
      <c r="CC118" s="926"/>
      <c r="CD118" s="926"/>
      <c r="CE118" s="926"/>
      <c r="CF118" s="956" t="s">
        <v>478</v>
      </c>
      <c r="CG118" s="957"/>
      <c r="CH118" s="957"/>
      <c r="CI118" s="957"/>
      <c r="CJ118" s="957"/>
      <c r="CK118" s="1012"/>
      <c r="CL118" s="899"/>
      <c r="CM118" s="902" t="s">
        <v>479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406</v>
      </c>
      <c r="DM118" s="858"/>
      <c r="DN118" s="858"/>
      <c r="DO118" s="858"/>
      <c r="DP118" s="859"/>
      <c r="DQ118" s="860" t="s">
        <v>128</v>
      </c>
      <c r="DR118" s="858"/>
      <c r="DS118" s="858"/>
      <c r="DT118" s="858"/>
      <c r="DU118" s="859"/>
      <c r="DV118" s="905" t="s">
        <v>393</v>
      </c>
      <c r="DW118" s="906"/>
      <c r="DX118" s="906"/>
      <c r="DY118" s="906"/>
      <c r="DZ118" s="907"/>
    </row>
    <row r="119" spans="1:130" s="246" customFormat="1" ht="26.25" customHeight="1" x14ac:dyDescent="0.15">
      <c r="A119" s="896" t="s">
        <v>450</v>
      </c>
      <c r="B119" s="897"/>
      <c r="C119" s="972" t="s">
        <v>451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12338</v>
      </c>
      <c r="AB119" s="976"/>
      <c r="AC119" s="976"/>
      <c r="AD119" s="976"/>
      <c r="AE119" s="977"/>
      <c r="AF119" s="978">
        <v>12345</v>
      </c>
      <c r="AG119" s="976"/>
      <c r="AH119" s="976"/>
      <c r="AI119" s="976"/>
      <c r="AJ119" s="977"/>
      <c r="AK119" s="978">
        <v>12352</v>
      </c>
      <c r="AL119" s="976"/>
      <c r="AM119" s="976"/>
      <c r="AN119" s="976"/>
      <c r="AO119" s="977"/>
      <c r="AP119" s="979">
        <v>0.1</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480</v>
      </c>
      <c r="BP119" s="959"/>
      <c r="BQ119" s="963">
        <v>36791467</v>
      </c>
      <c r="BR119" s="926"/>
      <c r="BS119" s="926"/>
      <c r="BT119" s="926"/>
      <c r="BU119" s="926"/>
      <c r="BV119" s="926">
        <v>37260609</v>
      </c>
      <c r="BW119" s="926"/>
      <c r="BX119" s="926"/>
      <c r="BY119" s="926"/>
      <c r="BZ119" s="926"/>
      <c r="CA119" s="926">
        <v>40138277</v>
      </c>
      <c r="CB119" s="926"/>
      <c r="CC119" s="926"/>
      <c r="CD119" s="926"/>
      <c r="CE119" s="926"/>
      <c r="CF119" s="824"/>
      <c r="CG119" s="825"/>
      <c r="CH119" s="825"/>
      <c r="CI119" s="825"/>
      <c r="CJ119" s="915"/>
      <c r="CK119" s="1013"/>
      <c r="CL119" s="901"/>
      <c r="CM119" s="919" t="s">
        <v>481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99959</v>
      </c>
      <c r="DH119" s="841"/>
      <c r="DI119" s="841"/>
      <c r="DJ119" s="841"/>
      <c r="DK119" s="842"/>
      <c r="DL119" s="843">
        <v>86711</v>
      </c>
      <c r="DM119" s="841"/>
      <c r="DN119" s="841"/>
      <c r="DO119" s="841"/>
      <c r="DP119" s="842"/>
      <c r="DQ119" s="843">
        <v>74257</v>
      </c>
      <c r="DR119" s="841"/>
      <c r="DS119" s="841"/>
      <c r="DT119" s="841"/>
      <c r="DU119" s="842"/>
      <c r="DV119" s="929">
        <v>0.6</v>
      </c>
      <c r="DW119" s="930"/>
      <c r="DX119" s="930"/>
      <c r="DY119" s="930"/>
      <c r="DZ119" s="931"/>
    </row>
    <row r="120" spans="1:130" s="246" customFormat="1" ht="26.25" customHeight="1" x14ac:dyDescent="0.15">
      <c r="A120" s="898"/>
      <c r="B120" s="899"/>
      <c r="C120" s="902" t="s">
        <v>454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406</v>
      </c>
      <c r="AB120" s="858"/>
      <c r="AC120" s="858"/>
      <c r="AD120" s="858"/>
      <c r="AE120" s="859"/>
      <c r="AF120" s="860" t="s">
        <v>393</v>
      </c>
      <c r="AG120" s="858"/>
      <c r="AH120" s="858"/>
      <c r="AI120" s="858"/>
      <c r="AJ120" s="859"/>
      <c r="AK120" s="860" t="s">
        <v>422</v>
      </c>
      <c r="AL120" s="858"/>
      <c r="AM120" s="858"/>
      <c r="AN120" s="858"/>
      <c r="AO120" s="859"/>
      <c r="AP120" s="905" t="s">
        <v>482</v>
      </c>
      <c r="AQ120" s="906"/>
      <c r="AR120" s="906"/>
      <c r="AS120" s="906"/>
      <c r="AT120" s="907"/>
      <c r="AU120" s="964" t="s">
        <v>483</v>
      </c>
      <c r="AV120" s="965"/>
      <c r="AW120" s="965"/>
      <c r="AX120" s="965"/>
      <c r="AY120" s="966"/>
      <c r="AZ120" s="941" t="s">
        <v>484</v>
      </c>
      <c r="BA120" s="886"/>
      <c r="BB120" s="886"/>
      <c r="BC120" s="886"/>
      <c r="BD120" s="886"/>
      <c r="BE120" s="886"/>
      <c r="BF120" s="886"/>
      <c r="BG120" s="886"/>
      <c r="BH120" s="886"/>
      <c r="BI120" s="886"/>
      <c r="BJ120" s="886"/>
      <c r="BK120" s="886"/>
      <c r="BL120" s="886"/>
      <c r="BM120" s="886"/>
      <c r="BN120" s="886"/>
      <c r="BO120" s="886"/>
      <c r="BP120" s="887"/>
      <c r="BQ120" s="942">
        <v>8104402</v>
      </c>
      <c r="BR120" s="923"/>
      <c r="BS120" s="923"/>
      <c r="BT120" s="923"/>
      <c r="BU120" s="923"/>
      <c r="BV120" s="923">
        <v>8089014</v>
      </c>
      <c r="BW120" s="923"/>
      <c r="BX120" s="923"/>
      <c r="BY120" s="923"/>
      <c r="BZ120" s="923"/>
      <c r="CA120" s="923">
        <v>7685947</v>
      </c>
      <c r="CB120" s="923"/>
      <c r="CC120" s="923"/>
      <c r="CD120" s="923"/>
      <c r="CE120" s="923"/>
      <c r="CF120" s="947">
        <v>62.5</v>
      </c>
      <c r="CG120" s="948"/>
      <c r="CH120" s="948"/>
      <c r="CI120" s="948"/>
      <c r="CJ120" s="948"/>
      <c r="CK120" s="949" t="s">
        <v>485</v>
      </c>
      <c r="CL120" s="933"/>
      <c r="CM120" s="933"/>
      <c r="CN120" s="933"/>
      <c r="CO120" s="934"/>
      <c r="CP120" s="953" t="s">
        <v>419</v>
      </c>
      <c r="CQ120" s="954"/>
      <c r="CR120" s="954"/>
      <c r="CS120" s="954"/>
      <c r="CT120" s="954"/>
      <c r="CU120" s="954"/>
      <c r="CV120" s="954"/>
      <c r="CW120" s="954"/>
      <c r="CX120" s="954"/>
      <c r="CY120" s="954"/>
      <c r="CZ120" s="954"/>
      <c r="DA120" s="954"/>
      <c r="DB120" s="954"/>
      <c r="DC120" s="954"/>
      <c r="DD120" s="954"/>
      <c r="DE120" s="954"/>
      <c r="DF120" s="955"/>
      <c r="DG120" s="942">
        <v>4594475</v>
      </c>
      <c r="DH120" s="923"/>
      <c r="DI120" s="923"/>
      <c r="DJ120" s="923"/>
      <c r="DK120" s="923"/>
      <c r="DL120" s="923">
        <v>5212439</v>
      </c>
      <c r="DM120" s="923"/>
      <c r="DN120" s="923"/>
      <c r="DO120" s="923"/>
      <c r="DP120" s="923"/>
      <c r="DQ120" s="923">
        <v>5317445</v>
      </c>
      <c r="DR120" s="923"/>
      <c r="DS120" s="923"/>
      <c r="DT120" s="923"/>
      <c r="DU120" s="923"/>
      <c r="DV120" s="924">
        <v>43.2</v>
      </c>
      <c r="DW120" s="924"/>
      <c r="DX120" s="924"/>
      <c r="DY120" s="924"/>
      <c r="DZ120" s="925"/>
    </row>
    <row r="121" spans="1:130" s="246" customFormat="1" ht="26.25" customHeight="1" x14ac:dyDescent="0.15">
      <c r="A121" s="898"/>
      <c r="B121" s="899"/>
      <c r="C121" s="944" t="s">
        <v>486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406</v>
      </c>
      <c r="AG121" s="858"/>
      <c r="AH121" s="858"/>
      <c r="AI121" s="858"/>
      <c r="AJ121" s="859"/>
      <c r="AK121" s="860" t="s">
        <v>482</v>
      </c>
      <c r="AL121" s="858"/>
      <c r="AM121" s="858"/>
      <c r="AN121" s="858"/>
      <c r="AO121" s="859"/>
      <c r="AP121" s="905" t="s">
        <v>406</v>
      </c>
      <c r="AQ121" s="906"/>
      <c r="AR121" s="906"/>
      <c r="AS121" s="906"/>
      <c r="AT121" s="907"/>
      <c r="AU121" s="967"/>
      <c r="AV121" s="968"/>
      <c r="AW121" s="968"/>
      <c r="AX121" s="968"/>
      <c r="AY121" s="969"/>
      <c r="AZ121" s="893" t="s">
        <v>487</v>
      </c>
      <c r="BA121" s="828"/>
      <c r="BB121" s="828"/>
      <c r="BC121" s="828"/>
      <c r="BD121" s="828"/>
      <c r="BE121" s="828"/>
      <c r="BF121" s="828"/>
      <c r="BG121" s="828"/>
      <c r="BH121" s="828"/>
      <c r="BI121" s="828"/>
      <c r="BJ121" s="828"/>
      <c r="BK121" s="828"/>
      <c r="BL121" s="828"/>
      <c r="BM121" s="828"/>
      <c r="BN121" s="828"/>
      <c r="BO121" s="828"/>
      <c r="BP121" s="829"/>
      <c r="BQ121" s="894">
        <v>245600</v>
      </c>
      <c r="BR121" s="895"/>
      <c r="BS121" s="895"/>
      <c r="BT121" s="895"/>
      <c r="BU121" s="895"/>
      <c r="BV121" s="895">
        <v>188248</v>
      </c>
      <c r="BW121" s="895"/>
      <c r="BX121" s="895"/>
      <c r="BY121" s="895"/>
      <c r="BZ121" s="895"/>
      <c r="CA121" s="895">
        <v>120379</v>
      </c>
      <c r="CB121" s="895"/>
      <c r="CC121" s="895"/>
      <c r="CD121" s="895"/>
      <c r="CE121" s="895"/>
      <c r="CF121" s="956">
        <v>1</v>
      </c>
      <c r="CG121" s="957"/>
      <c r="CH121" s="957"/>
      <c r="CI121" s="957"/>
      <c r="CJ121" s="957"/>
      <c r="CK121" s="950"/>
      <c r="CL121" s="936"/>
      <c r="CM121" s="936"/>
      <c r="CN121" s="936"/>
      <c r="CO121" s="937"/>
      <c r="CP121" s="916" t="s">
        <v>488</v>
      </c>
      <c r="CQ121" s="917"/>
      <c r="CR121" s="917"/>
      <c r="CS121" s="917"/>
      <c r="CT121" s="917"/>
      <c r="CU121" s="917"/>
      <c r="CV121" s="917"/>
      <c r="CW121" s="917"/>
      <c r="CX121" s="917"/>
      <c r="CY121" s="917"/>
      <c r="CZ121" s="917"/>
      <c r="DA121" s="917"/>
      <c r="DB121" s="917"/>
      <c r="DC121" s="917"/>
      <c r="DD121" s="917"/>
      <c r="DE121" s="917"/>
      <c r="DF121" s="918"/>
      <c r="DG121" s="894">
        <v>1459169</v>
      </c>
      <c r="DH121" s="895"/>
      <c r="DI121" s="895"/>
      <c r="DJ121" s="895"/>
      <c r="DK121" s="895"/>
      <c r="DL121" s="895">
        <v>1418752</v>
      </c>
      <c r="DM121" s="895"/>
      <c r="DN121" s="895"/>
      <c r="DO121" s="895"/>
      <c r="DP121" s="895"/>
      <c r="DQ121" s="895">
        <v>1315786</v>
      </c>
      <c r="DR121" s="895"/>
      <c r="DS121" s="895"/>
      <c r="DT121" s="895"/>
      <c r="DU121" s="895"/>
      <c r="DV121" s="872">
        <v>10.7</v>
      </c>
      <c r="DW121" s="872"/>
      <c r="DX121" s="872"/>
      <c r="DY121" s="872"/>
      <c r="DZ121" s="873"/>
    </row>
    <row r="122" spans="1:130" s="246" customFormat="1" ht="26.25" customHeight="1" x14ac:dyDescent="0.15">
      <c r="A122" s="898"/>
      <c r="B122" s="899"/>
      <c r="C122" s="902" t="s">
        <v>465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393</v>
      </c>
      <c r="AB122" s="858"/>
      <c r="AC122" s="858"/>
      <c r="AD122" s="858"/>
      <c r="AE122" s="859"/>
      <c r="AF122" s="860" t="s">
        <v>476</v>
      </c>
      <c r="AG122" s="858"/>
      <c r="AH122" s="858"/>
      <c r="AI122" s="858"/>
      <c r="AJ122" s="859"/>
      <c r="AK122" s="860" t="s">
        <v>406</v>
      </c>
      <c r="AL122" s="858"/>
      <c r="AM122" s="858"/>
      <c r="AN122" s="858"/>
      <c r="AO122" s="859"/>
      <c r="AP122" s="905" t="s">
        <v>393</v>
      </c>
      <c r="AQ122" s="906"/>
      <c r="AR122" s="906"/>
      <c r="AS122" s="906"/>
      <c r="AT122" s="907"/>
      <c r="AU122" s="967"/>
      <c r="AV122" s="968"/>
      <c r="AW122" s="968"/>
      <c r="AX122" s="968"/>
      <c r="AY122" s="969"/>
      <c r="AZ122" s="960" t="s">
        <v>489</v>
      </c>
      <c r="BA122" s="961"/>
      <c r="BB122" s="961"/>
      <c r="BC122" s="961"/>
      <c r="BD122" s="961"/>
      <c r="BE122" s="961"/>
      <c r="BF122" s="961"/>
      <c r="BG122" s="961"/>
      <c r="BH122" s="961"/>
      <c r="BI122" s="961"/>
      <c r="BJ122" s="961"/>
      <c r="BK122" s="961"/>
      <c r="BL122" s="961"/>
      <c r="BM122" s="961"/>
      <c r="BN122" s="961"/>
      <c r="BO122" s="961"/>
      <c r="BP122" s="962"/>
      <c r="BQ122" s="963">
        <v>24439805</v>
      </c>
      <c r="BR122" s="926"/>
      <c r="BS122" s="926"/>
      <c r="BT122" s="926"/>
      <c r="BU122" s="926"/>
      <c r="BV122" s="926">
        <v>24078608</v>
      </c>
      <c r="BW122" s="926"/>
      <c r="BX122" s="926"/>
      <c r="BY122" s="926"/>
      <c r="BZ122" s="926"/>
      <c r="CA122" s="926">
        <v>27832543</v>
      </c>
      <c r="CB122" s="926"/>
      <c r="CC122" s="926"/>
      <c r="CD122" s="926"/>
      <c r="CE122" s="926"/>
      <c r="CF122" s="927">
        <v>226.3</v>
      </c>
      <c r="CG122" s="928"/>
      <c r="CH122" s="928"/>
      <c r="CI122" s="928"/>
      <c r="CJ122" s="928"/>
      <c r="CK122" s="950"/>
      <c r="CL122" s="936"/>
      <c r="CM122" s="936"/>
      <c r="CN122" s="936"/>
      <c r="CO122" s="937"/>
      <c r="CP122" s="916" t="s">
        <v>490</v>
      </c>
      <c r="CQ122" s="917"/>
      <c r="CR122" s="917"/>
      <c r="CS122" s="917"/>
      <c r="CT122" s="917"/>
      <c r="CU122" s="917"/>
      <c r="CV122" s="917"/>
      <c r="CW122" s="917"/>
      <c r="CX122" s="917"/>
      <c r="CY122" s="917"/>
      <c r="CZ122" s="917"/>
      <c r="DA122" s="917"/>
      <c r="DB122" s="917"/>
      <c r="DC122" s="917"/>
      <c r="DD122" s="917"/>
      <c r="DE122" s="917"/>
      <c r="DF122" s="918"/>
      <c r="DG122" s="894">
        <v>997779</v>
      </c>
      <c r="DH122" s="895"/>
      <c r="DI122" s="895"/>
      <c r="DJ122" s="895"/>
      <c r="DK122" s="895"/>
      <c r="DL122" s="895">
        <v>1019959</v>
      </c>
      <c r="DM122" s="895"/>
      <c r="DN122" s="895"/>
      <c r="DO122" s="895"/>
      <c r="DP122" s="895"/>
      <c r="DQ122" s="895">
        <v>1043278</v>
      </c>
      <c r="DR122" s="895"/>
      <c r="DS122" s="895"/>
      <c r="DT122" s="895"/>
      <c r="DU122" s="895"/>
      <c r="DV122" s="872">
        <v>8.5</v>
      </c>
      <c r="DW122" s="872"/>
      <c r="DX122" s="872"/>
      <c r="DY122" s="872"/>
      <c r="DZ122" s="873"/>
    </row>
    <row r="123" spans="1:130" s="246" customFormat="1" ht="26.25" customHeight="1" x14ac:dyDescent="0.15">
      <c r="A123" s="898"/>
      <c r="B123" s="899"/>
      <c r="C123" s="902" t="s">
        <v>471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12681</v>
      </c>
      <c r="AB123" s="858"/>
      <c r="AC123" s="858"/>
      <c r="AD123" s="858"/>
      <c r="AE123" s="859"/>
      <c r="AF123" s="860">
        <v>12555</v>
      </c>
      <c r="AG123" s="858"/>
      <c r="AH123" s="858"/>
      <c r="AI123" s="858"/>
      <c r="AJ123" s="859"/>
      <c r="AK123" s="860">
        <v>12435</v>
      </c>
      <c r="AL123" s="858"/>
      <c r="AM123" s="858"/>
      <c r="AN123" s="858"/>
      <c r="AO123" s="859"/>
      <c r="AP123" s="905">
        <v>0.1</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491</v>
      </c>
      <c r="BP123" s="959"/>
      <c r="BQ123" s="913">
        <v>32789807</v>
      </c>
      <c r="BR123" s="914"/>
      <c r="BS123" s="914"/>
      <c r="BT123" s="914"/>
      <c r="BU123" s="914"/>
      <c r="BV123" s="914">
        <v>32355870</v>
      </c>
      <c r="BW123" s="914"/>
      <c r="BX123" s="914"/>
      <c r="BY123" s="914"/>
      <c r="BZ123" s="914"/>
      <c r="CA123" s="914">
        <v>35638869</v>
      </c>
      <c r="CB123" s="914"/>
      <c r="CC123" s="914"/>
      <c r="CD123" s="914"/>
      <c r="CE123" s="914"/>
      <c r="CF123" s="824"/>
      <c r="CG123" s="825"/>
      <c r="CH123" s="825"/>
      <c r="CI123" s="825"/>
      <c r="CJ123" s="915"/>
      <c r="CK123" s="950"/>
      <c r="CL123" s="936"/>
      <c r="CM123" s="936"/>
      <c r="CN123" s="936"/>
      <c r="CO123" s="937"/>
      <c r="CP123" s="916" t="s">
        <v>492</v>
      </c>
      <c r="CQ123" s="917"/>
      <c r="CR123" s="917"/>
      <c r="CS123" s="917"/>
      <c r="CT123" s="917"/>
      <c r="CU123" s="917"/>
      <c r="CV123" s="917"/>
      <c r="CW123" s="917"/>
      <c r="CX123" s="917"/>
      <c r="CY123" s="917"/>
      <c r="CZ123" s="917"/>
      <c r="DA123" s="917"/>
      <c r="DB123" s="917"/>
      <c r="DC123" s="917"/>
      <c r="DD123" s="917"/>
      <c r="DE123" s="917"/>
      <c r="DF123" s="918"/>
      <c r="DG123" s="857">
        <v>655663</v>
      </c>
      <c r="DH123" s="858"/>
      <c r="DI123" s="858"/>
      <c r="DJ123" s="858"/>
      <c r="DK123" s="859"/>
      <c r="DL123" s="860">
        <v>614398</v>
      </c>
      <c r="DM123" s="858"/>
      <c r="DN123" s="858"/>
      <c r="DO123" s="858"/>
      <c r="DP123" s="859"/>
      <c r="DQ123" s="860">
        <v>606006</v>
      </c>
      <c r="DR123" s="858"/>
      <c r="DS123" s="858"/>
      <c r="DT123" s="858"/>
      <c r="DU123" s="859"/>
      <c r="DV123" s="905">
        <v>4.9000000000000004</v>
      </c>
      <c r="DW123" s="906"/>
      <c r="DX123" s="906"/>
      <c r="DY123" s="906"/>
      <c r="DZ123" s="907"/>
    </row>
    <row r="124" spans="1:130" s="246" customFormat="1" ht="26.25" customHeight="1" thickBot="1" x14ac:dyDescent="0.2">
      <c r="A124" s="898"/>
      <c r="B124" s="899"/>
      <c r="C124" s="902" t="s">
        <v>475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478</v>
      </c>
      <c r="AB124" s="858"/>
      <c r="AC124" s="858"/>
      <c r="AD124" s="858"/>
      <c r="AE124" s="859"/>
      <c r="AF124" s="860" t="s">
        <v>128</v>
      </c>
      <c r="AG124" s="858"/>
      <c r="AH124" s="858"/>
      <c r="AI124" s="858"/>
      <c r="AJ124" s="859"/>
      <c r="AK124" s="860" t="s">
        <v>406</v>
      </c>
      <c r="AL124" s="858"/>
      <c r="AM124" s="858"/>
      <c r="AN124" s="858"/>
      <c r="AO124" s="859"/>
      <c r="AP124" s="905" t="s">
        <v>478</v>
      </c>
      <c r="AQ124" s="906"/>
      <c r="AR124" s="906"/>
      <c r="AS124" s="906"/>
      <c r="AT124" s="907"/>
      <c r="AU124" s="908" t="s">
        <v>493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31.4</v>
      </c>
      <c r="BR124" s="912"/>
      <c r="BS124" s="912"/>
      <c r="BT124" s="912"/>
      <c r="BU124" s="912"/>
      <c r="BV124" s="912">
        <v>39.5</v>
      </c>
      <c r="BW124" s="912"/>
      <c r="BX124" s="912"/>
      <c r="BY124" s="912"/>
      <c r="BZ124" s="912"/>
      <c r="CA124" s="912">
        <v>36.5</v>
      </c>
      <c r="CB124" s="912"/>
      <c r="CC124" s="912"/>
      <c r="CD124" s="912"/>
      <c r="CE124" s="912"/>
      <c r="CF124" s="802"/>
      <c r="CG124" s="803"/>
      <c r="CH124" s="803"/>
      <c r="CI124" s="803"/>
      <c r="CJ124" s="943"/>
      <c r="CK124" s="951"/>
      <c r="CL124" s="951"/>
      <c r="CM124" s="951"/>
      <c r="CN124" s="951"/>
      <c r="CO124" s="952"/>
      <c r="CP124" s="916" t="s">
        <v>494</v>
      </c>
      <c r="CQ124" s="917"/>
      <c r="CR124" s="917"/>
      <c r="CS124" s="917"/>
      <c r="CT124" s="917"/>
      <c r="CU124" s="917"/>
      <c r="CV124" s="917"/>
      <c r="CW124" s="917"/>
      <c r="CX124" s="917"/>
      <c r="CY124" s="917"/>
      <c r="CZ124" s="917"/>
      <c r="DA124" s="917"/>
      <c r="DB124" s="917"/>
      <c r="DC124" s="917"/>
      <c r="DD124" s="917"/>
      <c r="DE124" s="917"/>
      <c r="DF124" s="918"/>
      <c r="DG124" s="840">
        <v>32057</v>
      </c>
      <c r="DH124" s="841"/>
      <c r="DI124" s="841"/>
      <c r="DJ124" s="841"/>
      <c r="DK124" s="842"/>
      <c r="DL124" s="843">
        <v>38674</v>
      </c>
      <c r="DM124" s="841"/>
      <c r="DN124" s="841"/>
      <c r="DO124" s="841"/>
      <c r="DP124" s="842"/>
      <c r="DQ124" s="843">
        <v>85395</v>
      </c>
      <c r="DR124" s="841"/>
      <c r="DS124" s="841"/>
      <c r="DT124" s="841"/>
      <c r="DU124" s="842"/>
      <c r="DV124" s="929">
        <v>0.7</v>
      </c>
      <c r="DW124" s="930"/>
      <c r="DX124" s="930"/>
      <c r="DY124" s="930"/>
      <c r="DZ124" s="931"/>
    </row>
    <row r="125" spans="1:130" s="246" customFormat="1" ht="26.25" customHeight="1" x14ac:dyDescent="0.15">
      <c r="A125" s="898"/>
      <c r="B125" s="899"/>
      <c r="C125" s="902" t="s">
        <v>479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422</v>
      </c>
      <c r="AB125" s="858"/>
      <c r="AC125" s="858"/>
      <c r="AD125" s="858"/>
      <c r="AE125" s="859"/>
      <c r="AF125" s="860" t="s">
        <v>495</v>
      </c>
      <c r="AG125" s="858"/>
      <c r="AH125" s="858"/>
      <c r="AI125" s="858"/>
      <c r="AJ125" s="859"/>
      <c r="AK125" s="860" t="s">
        <v>482</v>
      </c>
      <c r="AL125" s="858"/>
      <c r="AM125" s="858"/>
      <c r="AN125" s="858"/>
      <c r="AO125" s="859"/>
      <c r="AP125" s="905" t="s">
        <v>496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497</v>
      </c>
      <c r="CL125" s="933"/>
      <c r="CM125" s="933"/>
      <c r="CN125" s="933"/>
      <c r="CO125" s="934"/>
      <c r="CP125" s="941" t="s">
        <v>498</v>
      </c>
      <c r="CQ125" s="886"/>
      <c r="CR125" s="886"/>
      <c r="CS125" s="886"/>
      <c r="CT125" s="886"/>
      <c r="CU125" s="886"/>
      <c r="CV125" s="886"/>
      <c r="CW125" s="886"/>
      <c r="CX125" s="886"/>
      <c r="CY125" s="886"/>
      <c r="CZ125" s="886"/>
      <c r="DA125" s="886"/>
      <c r="DB125" s="886"/>
      <c r="DC125" s="886"/>
      <c r="DD125" s="886"/>
      <c r="DE125" s="886"/>
      <c r="DF125" s="887"/>
      <c r="DG125" s="942" t="s">
        <v>393</v>
      </c>
      <c r="DH125" s="923"/>
      <c r="DI125" s="923"/>
      <c r="DJ125" s="923"/>
      <c r="DK125" s="923"/>
      <c r="DL125" s="923" t="s">
        <v>482</v>
      </c>
      <c r="DM125" s="923"/>
      <c r="DN125" s="923"/>
      <c r="DO125" s="923"/>
      <c r="DP125" s="923"/>
      <c r="DQ125" s="923" t="s">
        <v>406</v>
      </c>
      <c r="DR125" s="923"/>
      <c r="DS125" s="923"/>
      <c r="DT125" s="923"/>
      <c r="DU125" s="923"/>
      <c r="DV125" s="924" t="s">
        <v>422</v>
      </c>
      <c r="DW125" s="924"/>
      <c r="DX125" s="924"/>
      <c r="DY125" s="924"/>
      <c r="DZ125" s="925"/>
    </row>
    <row r="126" spans="1:130" s="246" customFormat="1" ht="26.25" customHeight="1" thickBot="1" x14ac:dyDescent="0.2">
      <c r="A126" s="898"/>
      <c r="B126" s="899"/>
      <c r="C126" s="902" t="s">
        <v>481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16262</v>
      </c>
      <c r="AB126" s="858"/>
      <c r="AC126" s="858"/>
      <c r="AD126" s="858"/>
      <c r="AE126" s="859"/>
      <c r="AF126" s="860">
        <v>14597</v>
      </c>
      <c r="AG126" s="858"/>
      <c r="AH126" s="858"/>
      <c r="AI126" s="858"/>
      <c r="AJ126" s="859"/>
      <c r="AK126" s="860">
        <v>13631</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499</v>
      </c>
      <c r="CQ126" s="828"/>
      <c r="CR126" s="828"/>
      <c r="CS126" s="828"/>
      <c r="CT126" s="828"/>
      <c r="CU126" s="828"/>
      <c r="CV126" s="828"/>
      <c r="CW126" s="828"/>
      <c r="CX126" s="828"/>
      <c r="CY126" s="828"/>
      <c r="CZ126" s="828"/>
      <c r="DA126" s="828"/>
      <c r="DB126" s="828"/>
      <c r="DC126" s="828"/>
      <c r="DD126" s="828"/>
      <c r="DE126" s="828"/>
      <c r="DF126" s="829"/>
      <c r="DG126" s="894" t="s">
        <v>482</v>
      </c>
      <c r="DH126" s="895"/>
      <c r="DI126" s="895"/>
      <c r="DJ126" s="895"/>
      <c r="DK126" s="895"/>
      <c r="DL126" s="895" t="s">
        <v>128</v>
      </c>
      <c r="DM126" s="895"/>
      <c r="DN126" s="895"/>
      <c r="DO126" s="895"/>
      <c r="DP126" s="895"/>
      <c r="DQ126" s="895" t="s">
        <v>474</v>
      </c>
      <c r="DR126" s="895"/>
      <c r="DS126" s="895"/>
      <c r="DT126" s="895"/>
      <c r="DU126" s="895"/>
      <c r="DV126" s="872" t="s">
        <v>476</v>
      </c>
      <c r="DW126" s="872"/>
      <c r="DX126" s="872"/>
      <c r="DY126" s="872"/>
      <c r="DZ126" s="873"/>
    </row>
    <row r="127" spans="1:130" s="246" customFormat="1" ht="26.25" customHeight="1" x14ac:dyDescent="0.15">
      <c r="A127" s="900"/>
      <c r="B127" s="901"/>
      <c r="C127" s="919" t="s">
        <v>500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1233</v>
      </c>
      <c r="AB127" s="858"/>
      <c r="AC127" s="858"/>
      <c r="AD127" s="858"/>
      <c r="AE127" s="859"/>
      <c r="AF127" s="860">
        <v>994</v>
      </c>
      <c r="AG127" s="858"/>
      <c r="AH127" s="858"/>
      <c r="AI127" s="858"/>
      <c r="AJ127" s="859"/>
      <c r="AK127" s="860">
        <v>781</v>
      </c>
      <c r="AL127" s="858"/>
      <c r="AM127" s="858"/>
      <c r="AN127" s="858"/>
      <c r="AO127" s="859"/>
      <c r="AP127" s="905">
        <v>0</v>
      </c>
      <c r="AQ127" s="906"/>
      <c r="AR127" s="906"/>
      <c r="AS127" s="906"/>
      <c r="AT127" s="907"/>
      <c r="AU127" s="282"/>
      <c r="AV127" s="282"/>
      <c r="AW127" s="282"/>
      <c r="AX127" s="922" t="s">
        <v>501</v>
      </c>
      <c r="AY127" s="890"/>
      <c r="AZ127" s="890"/>
      <c r="BA127" s="890"/>
      <c r="BB127" s="890"/>
      <c r="BC127" s="890"/>
      <c r="BD127" s="890"/>
      <c r="BE127" s="891"/>
      <c r="BF127" s="889" t="s">
        <v>502</v>
      </c>
      <c r="BG127" s="890"/>
      <c r="BH127" s="890"/>
      <c r="BI127" s="890"/>
      <c r="BJ127" s="890"/>
      <c r="BK127" s="890"/>
      <c r="BL127" s="891"/>
      <c r="BM127" s="889" t="s">
        <v>503</v>
      </c>
      <c r="BN127" s="890"/>
      <c r="BO127" s="890"/>
      <c r="BP127" s="890"/>
      <c r="BQ127" s="890"/>
      <c r="BR127" s="890"/>
      <c r="BS127" s="891"/>
      <c r="BT127" s="889" t="s">
        <v>504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505</v>
      </c>
      <c r="CQ127" s="828"/>
      <c r="CR127" s="828"/>
      <c r="CS127" s="828"/>
      <c r="CT127" s="828"/>
      <c r="CU127" s="828"/>
      <c r="CV127" s="828"/>
      <c r="CW127" s="828"/>
      <c r="CX127" s="828"/>
      <c r="CY127" s="828"/>
      <c r="CZ127" s="828"/>
      <c r="DA127" s="828"/>
      <c r="DB127" s="828"/>
      <c r="DC127" s="828"/>
      <c r="DD127" s="828"/>
      <c r="DE127" s="828"/>
      <c r="DF127" s="829"/>
      <c r="DG127" s="894" t="s">
        <v>482</v>
      </c>
      <c r="DH127" s="895"/>
      <c r="DI127" s="895"/>
      <c r="DJ127" s="895"/>
      <c r="DK127" s="895"/>
      <c r="DL127" s="895" t="s">
        <v>482</v>
      </c>
      <c r="DM127" s="895"/>
      <c r="DN127" s="895"/>
      <c r="DO127" s="895"/>
      <c r="DP127" s="895"/>
      <c r="DQ127" s="895" t="s">
        <v>482</v>
      </c>
      <c r="DR127" s="895"/>
      <c r="DS127" s="895"/>
      <c r="DT127" s="895"/>
      <c r="DU127" s="895"/>
      <c r="DV127" s="872" t="s">
        <v>482</v>
      </c>
      <c r="DW127" s="872"/>
      <c r="DX127" s="872"/>
      <c r="DY127" s="872"/>
      <c r="DZ127" s="873"/>
    </row>
    <row r="128" spans="1:130" s="246" customFormat="1" ht="26.25" customHeight="1" thickBot="1" x14ac:dyDescent="0.2">
      <c r="A128" s="874" t="s">
        <v>506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507</v>
      </c>
      <c r="X128" s="876"/>
      <c r="Y128" s="876"/>
      <c r="Z128" s="877"/>
      <c r="AA128" s="878">
        <v>82422</v>
      </c>
      <c r="AB128" s="879"/>
      <c r="AC128" s="879"/>
      <c r="AD128" s="879"/>
      <c r="AE128" s="880"/>
      <c r="AF128" s="881">
        <v>67050</v>
      </c>
      <c r="AG128" s="879"/>
      <c r="AH128" s="879"/>
      <c r="AI128" s="879"/>
      <c r="AJ128" s="880"/>
      <c r="AK128" s="881">
        <v>64995</v>
      </c>
      <c r="AL128" s="879"/>
      <c r="AM128" s="879"/>
      <c r="AN128" s="879"/>
      <c r="AO128" s="880"/>
      <c r="AP128" s="882"/>
      <c r="AQ128" s="883"/>
      <c r="AR128" s="883"/>
      <c r="AS128" s="883"/>
      <c r="AT128" s="884"/>
      <c r="AU128" s="282"/>
      <c r="AV128" s="282"/>
      <c r="AW128" s="282"/>
      <c r="AX128" s="885" t="s">
        <v>508</v>
      </c>
      <c r="AY128" s="886"/>
      <c r="AZ128" s="886"/>
      <c r="BA128" s="886"/>
      <c r="BB128" s="886"/>
      <c r="BC128" s="886"/>
      <c r="BD128" s="886"/>
      <c r="BE128" s="887"/>
      <c r="BF128" s="864" t="s">
        <v>495</v>
      </c>
      <c r="BG128" s="865"/>
      <c r="BH128" s="865"/>
      <c r="BI128" s="865"/>
      <c r="BJ128" s="865"/>
      <c r="BK128" s="865"/>
      <c r="BL128" s="888"/>
      <c r="BM128" s="864">
        <v>12.81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509</v>
      </c>
      <c r="CQ128" s="806"/>
      <c r="CR128" s="806"/>
      <c r="CS128" s="806"/>
      <c r="CT128" s="806"/>
      <c r="CU128" s="806"/>
      <c r="CV128" s="806"/>
      <c r="CW128" s="806"/>
      <c r="CX128" s="806"/>
      <c r="CY128" s="806"/>
      <c r="CZ128" s="806"/>
      <c r="DA128" s="806"/>
      <c r="DB128" s="806"/>
      <c r="DC128" s="806"/>
      <c r="DD128" s="806"/>
      <c r="DE128" s="806"/>
      <c r="DF128" s="807"/>
      <c r="DG128" s="868" t="s">
        <v>393</v>
      </c>
      <c r="DH128" s="869"/>
      <c r="DI128" s="869"/>
      <c r="DJ128" s="869"/>
      <c r="DK128" s="869"/>
      <c r="DL128" s="869" t="s">
        <v>393</v>
      </c>
      <c r="DM128" s="869"/>
      <c r="DN128" s="869"/>
      <c r="DO128" s="869"/>
      <c r="DP128" s="869"/>
      <c r="DQ128" s="869" t="s">
        <v>406</v>
      </c>
      <c r="DR128" s="869"/>
      <c r="DS128" s="869"/>
      <c r="DT128" s="869"/>
      <c r="DU128" s="869"/>
      <c r="DV128" s="870" t="s">
        <v>422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510</v>
      </c>
      <c r="X129" s="855"/>
      <c r="Y129" s="855"/>
      <c r="Z129" s="856"/>
      <c r="AA129" s="857">
        <v>15220150</v>
      </c>
      <c r="AB129" s="858"/>
      <c r="AC129" s="858"/>
      <c r="AD129" s="858"/>
      <c r="AE129" s="859"/>
      <c r="AF129" s="860">
        <v>14861349</v>
      </c>
      <c r="AG129" s="858"/>
      <c r="AH129" s="858"/>
      <c r="AI129" s="858"/>
      <c r="AJ129" s="859"/>
      <c r="AK129" s="860">
        <v>14640207</v>
      </c>
      <c r="AL129" s="858"/>
      <c r="AM129" s="858"/>
      <c r="AN129" s="858"/>
      <c r="AO129" s="859"/>
      <c r="AP129" s="861"/>
      <c r="AQ129" s="862"/>
      <c r="AR129" s="862"/>
      <c r="AS129" s="862"/>
      <c r="AT129" s="863"/>
      <c r="AU129" s="284"/>
      <c r="AV129" s="284"/>
      <c r="AW129" s="284"/>
      <c r="AX129" s="827" t="s">
        <v>511</v>
      </c>
      <c r="AY129" s="828"/>
      <c r="AZ129" s="828"/>
      <c r="BA129" s="828"/>
      <c r="BB129" s="828"/>
      <c r="BC129" s="828"/>
      <c r="BD129" s="828"/>
      <c r="BE129" s="829"/>
      <c r="BF129" s="847" t="s">
        <v>406</v>
      </c>
      <c r="BG129" s="848"/>
      <c r="BH129" s="848"/>
      <c r="BI129" s="848"/>
      <c r="BJ129" s="848"/>
      <c r="BK129" s="848"/>
      <c r="BL129" s="849"/>
      <c r="BM129" s="847">
        <v>17.809999999999999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512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513</v>
      </c>
      <c r="X130" s="855"/>
      <c r="Y130" s="855"/>
      <c r="Z130" s="856"/>
      <c r="AA130" s="857">
        <v>2507677</v>
      </c>
      <c r="AB130" s="858"/>
      <c r="AC130" s="858"/>
      <c r="AD130" s="858"/>
      <c r="AE130" s="859"/>
      <c r="AF130" s="860">
        <v>2455645</v>
      </c>
      <c r="AG130" s="858"/>
      <c r="AH130" s="858"/>
      <c r="AI130" s="858"/>
      <c r="AJ130" s="859"/>
      <c r="AK130" s="860">
        <v>2341610</v>
      </c>
      <c r="AL130" s="858"/>
      <c r="AM130" s="858"/>
      <c r="AN130" s="858"/>
      <c r="AO130" s="859"/>
      <c r="AP130" s="861"/>
      <c r="AQ130" s="862"/>
      <c r="AR130" s="862"/>
      <c r="AS130" s="862"/>
      <c r="AT130" s="863"/>
      <c r="AU130" s="284"/>
      <c r="AV130" s="284"/>
      <c r="AW130" s="284"/>
      <c r="AX130" s="827" t="s">
        <v>514</v>
      </c>
      <c r="AY130" s="828"/>
      <c r="AZ130" s="828"/>
      <c r="BA130" s="828"/>
      <c r="BB130" s="828"/>
      <c r="BC130" s="828"/>
      <c r="BD130" s="828"/>
      <c r="BE130" s="829"/>
      <c r="BF130" s="830">
        <v>8.1999999999999993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515</v>
      </c>
      <c r="X131" s="838"/>
      <c r="Y131" s="838"/>
      <c r="Z131" s="839"/>
      <c r="AA131" s="840">
        <v>12712473</v>
      </c>
      <c r="AB131" s="841"/>
      <c r="AC131" s="841"/>
      <c r="AD131" s="841"/>
      <c r="AE131" s="842"/>
      <c r="AF131" s="843">
        <v>12405704</v>
      </c>
      <c r="AG131" s="841"/>
      <c r="AH131" s="841"/>
      <c r="AI131" s="841"/>
      <c r="AJ131" s="842"/>
      <c r="AK131" s="843">
        <v>12298597</v>
      </c>
      <c r="AL131" s="841"/>
      <c r="AM131" s="841"/>
      <c r="AN131" s="841"/>
      <c r="AO131" s="842"/>
      <c r="AP131" s="844"/>
      <c r="AQ131" s="845"/>
      <c r="AR131" s="845"/>
      <c r="AS131" s="845"/>
      <c r="AT131" s="846"/>
      <c r="AU131" s="284"/>
      <c r="AV131" s="284"/>
      <c r="AW131" s="284"/>
      <c r="AX131" s="805" t="s">
        <v>516</v>
      </c>
      <c r="AY131" s="806"/>
      <c r="AZ131" s="806"/>
      <c r="BA131" s="806"/>
      <c r="BB131" s="806"/>
      <c r="BC131" s="806"/>
      <c r="BD131" s="806"/>
      <c r="BE131" s="807"/>
      <c r="BF131" s="808">
        <v>36.5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518</v>
      </c>
      <c r="W132" s="818"/>
      <c r="X132" s="818"/>
      <c r="Y132" s="818"/>
      <c r="Z132" s="819"/>
      <c r="AA132" s="820">
        <v>9.1913194229999995</v>
      </c>
      <c r="AB132" s="821"/>
      <c r="AC132" s="821"/>
      <c r="AD132" s="821"/>
      <c r="AE132" s="822"/>
      <c r="AF132" s="823">
        <v>7.9564932390000003</v>
      </c>
      <c r="AG132" s="821"/>
      <c r="AH132" s="821"/>
      <c r="AI132" s="821"/>
      <c r="AJ132" s="822"/>
      <c r="AK132" s="823">
        <v>7.5423318610000001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519</v>
      </c>
      <c r="W133" s="797"/>
      <c r="X133" s="797"/>
      <c r="Y133" s="797"/>
      <c r="Z133" s="798"/>
      <c r="AA133" s="799">
        <v>9</v>
      </c>
      <c r="AB133" s="800"/>
      <c r="AC133" s="800"/>
      <c r="AD133" s="800"/>
      <c r="AE133" s="801"/>
      <c r="AF133" s="799">
        <v>8.5</v>
      </c>
      <c r="AG133" s="800"/>
      <c r="AH133" s="800"/>
      <c r="AI133" s="800"/>
      <c r="AJ133" s="801"/>
      <c r="AK133" s="799">
        <v>8.1999999999999993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kHL4G3Zu4KM/CjTEgMfKKLhOgGkqovkNBx5RuTQ6weUrachO4b0aU/PvIMYyp7LO9BqLBxyx3/0WnnsPVbJ/Q==" saltValue="NqS/1flzRPkMXPiWB4/8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B1" sqref="B1:DI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vpsvTwrwfZpM2mhEAxwI4p0XNJLcnxmUDMwGclQDEJpL4Gf/6AbC3jV6mNC5Wxbpx0UVyDukLavKsczdd1CYw==" saltValue="5qBV/HHyO+libwRwaTqP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1" sqref="B1:DI1"/>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nrEyG4wmu7Ic6b66ig9KnLg8ka4gcKzO4rHzfv5ePURpxnw2OmzFFwmzG/UWOH5Ur13pnykEdLEFnFz4Vhysw==" saltValue="FSkTLZlMFETtqq8Re1lSP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1" sqref="B1:DI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523</v>
      </c>
      <c r="AP7" s="303"/>
      <c r="AQ7" s="304" t="s">
        <v>524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525</v>
      </c>
      <c r="AQ8" s="310" t="s">
        <v>526</v>
      </c>
      <c r="AR8" s="311" t="s">
        <v>527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528</v>
      </c>
      <c r="AL9" s="1227"/>
      <c r="AM9" s="1227"/>
      <c r="AN9" s="1228"/>
      <c r="AO9" s="312">
        <v>4022091</v>
      </c>
      <c r="AP9" s="312">
        <v>92675</v>
      </c>
      <c r="AQ9" s="313">
        <v>90414</v>
      </c>
      <c r="AR9" s="314">
        <v>2.5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529</v>
      </c>
      <c r="AL10" s="1227"/>
      <c r="AM10" s="1227"/>
      <c r="AN10" s="1228"/>
      <c r="AO10" s="315">
        <v>871302</v>
      </c>
      <c r="AP10" s="315">
        <v>20076</v>
      </c>
      <c r="AQ10" s="316">
        <v>7325</v>
      </c>
      <c r="AR10" s="317">
        <v>174.1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530</v>
      </c>
      <c r="AL11" s="1227"/>
      <c r="AM11" s="1227"/>
      <c r="AN11" s="1228"/>
      <c r="AO11" s="315">
        <v>574145</v>
      </c>
      <c r="AP11" s="315">
        <v>13229</v>
      </c>
      <c r="AQ11" s="316">
        <v>9426</v>
      </c>
      <c r="AR11" s="317">
        <v>40.299999999999997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531</v>
      </c>
      <c r="AL12" s="1227"/>
      <c r="AM12" s="1227"/>
      <c r="AN12" s="1228"/>
      <c r="AO12" s="315">
        <v>153154</v>
      </c>
      <c r="AP12" s="315">
        <v>3529</v>
      </c>
      <c r="AQ12" s="316">
        <v>1167</v>
      </c>
      <c r="AR12" s="317">
        <v>202.4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532</v>
      </c>
      <c r="AL13" s="1227"/>
      <c r="AM13" s="1227"/>
      <c r="AN13" s="1228"/>
      <c r="AO13" s="315" t="s">
        <v>533</v>
      </c>
      <c r="AP13" s="315" t="s">
        <v>533</v>
      </c>
      <c r="AQ13" s="316">
        <v>3</v>
      </c>
      <c r="AR13" s="317" t="s">
        <v>533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534</v>
      </c>
      <c r="AL14" s="1227"/>
      <c r="AM14" s="1227"/>
      <c r="AN14" s="1228"/>
      <c r="AO14" s="315">
        <v>187817</v>
      </c>
      <c r="AP14" s="315">
        <v>4328</v>
      </c>
      <c r="AQ14" s="316">
        <v>4078</v>
      </c>
      <c r="AR14" s="317">
        <v>6.1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535</v>
      </c>
      <c r="AL15" s="1227"/>
      <c r="AM15" s="1227"/>
      <c r="AN15" s="1228"/>
      <c r="AO15" s="315">
        <v>148932</v>
      </c>
      <c r="AP15" s="315">
        <v>3432</v>
      </c>
      <c r="AQ15" s="316">
        <v>2195</v>
      </c>
      <c r="AR15" s="317">
        <v>56.4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536</v>
      </c>
      <c r="AL16" s="1230"/>
      <c r="AM16" s="1230"/>
      <c r="AN16" s="1231"/>
      <c r="AO16" s="315">
        <v>-467737</v>
      </c>
      <c r="AP16" s="315">
        <v>-10777</v>
      </c>
      <c r="AQ16" s="316">
        <v>-8893</v>
      </c>
      <c r="AR16" s="317">
        <v>21.2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5489704</v>
      </c>
      <c r="AP17" s="315">
        <v>126491</v>
      </c>
      <c r="AQ17" s="316">
        <v>105714</v>
      </c>
      <c r="AR17" s="317">
        <v>19.7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538</v>
      </c>
      <c r="AP20" s="323" t="s">
        <v>539</v>
      </c>
      <c r="AQ20" s="324" t="s">
        <v>540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541</v>
      </c>
      <c r="AL21" s="1224"/>
      <c r="AM21" s="1224"/>
      <c r="AN21" s="1225"/>
      <c r="AO21" s="327">
        <v>10.85</v>
      </c>
      <c r="AP21" s="328">
        <v>10.07</v>
      </c>
      <c r="AQ21" s="329">
        <v>0.78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542</v>
      </c>
      <c r="AL22" s="1224"/>
      <c r="AM22" s="1224"/>
      <c r="AN22" s="1225"/>
      <c r="AO22" s="332">
        <v>93.8</v>
      </c>
      <c r="AP22" s="333">
        <v>97.6</v>
      </c>
      <c r="AQ22" s="334">
        <v>-3.8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523</v>
      </c>
      <c r="AP30" s="303"/>
      <c r="AQ30" s="304" t="s">
        <v>524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525</v>
      </c>
      <c r="AQ31" s="310" t="s">
        <v>526</v>
      </c>
      <c r="AR31" s="311" t="s">
        <v>527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546</v>
      </c>
      <c r="AL32" s="1215"/>
      <c r="AM32" s="1215"/>
      <c r="AN32" s="1216"/>
      <c r="AO32" s="342">
        <v>2391263</v>
      </c>
      <c r="AP32" s="342">
        <v>55098</v>
      </c>
      <c r="AQ32" s="343">
        <v>67110</v>
      </c>
      <c r="AR32" s="344">
        <v>-17.899999999999999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547</v>
      </c>
      <c r="AL33" s="1215"/>
      <c r="AM33" s="1215"/>
      <c r="AN33" s="1216"/>
      <c r="AO33" s="342" t="s">
        <v>533</v>
      </c>
      <c r="AP33" s="342" t="s">
        <v>533</v>
      </c>
      <c r="AQ33" s="343" t="s">
        <v>533</v>
      </c>
      <c r="AR33" s="344" t="s">
        <v>533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548</v>
      </c>
      <c r="AL34" s="1215"/>
      <c r="AM34" s="1215"/>
      <c r="AN34" s="1216"/>
      <c r="AO34" s="342" t="s">
        <v>533</v>
      </c>
      <c r="AP34" s="342" t="s">
        <v>533</v>
      </c>
      <c r="AQ34" s="343">
        <v>6</v>
      </c>
      <c r="AR34" s="344" t="s">
        <v>533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549</v>
      </c>
      <c r="AL35" s="1215"/>
      <c r="AM35" s="1215"/>
      <c r="AN35" s="1216"/>
      <c r="AO35" s="342">
        <v>809885</v>
      </c>
      <c r="AP35" s="342">
        <v>18661</v>
      </c>
      <c r="AQ35" s="343">
        <v>17795</v>
      </c>
      <c r="AR35" s="344">
        <v>4.9000000000000004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550</v>
      </c>
      <c r="AL36" s="1215"/>
      <c r="AM36" s="1215"/>
      <c r="AN36" s="1216"/>
      <c r="AO36" s="342">
        <v>93859</v>
      </c>
      <c r="AP36" s="342">
        <v>2163</v>
      </c>
      <c r="AQ36" s="343">
        <v>2500</v>
      </c>
      <c r="AR36" s="344">
        <v>-13.5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551</v>
      </c>
      <c r="AL37" s="1215"/>
      <c r="AM37" s="1215"/>
      <c r="AN37" s="1216"/>
      <c r="AO37" s="342">
        <v>39199</v>
      </c>
      <c r="AP37" s="342">
        <v>903</v>
      </c>
      <c r="AQ37" s="343">
        <v>1001</v>
      </c>
      <c r="AR37" s="344">
        <v>-9.8000000000000007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552</v>
      </c>
      <c r="AL38" s="1218"/>
      <c r="AM38" s="1218"/>
      <c r="AN38" s="1219"/>
      <c r="AO38" s="345" t="s">
        <v>533</v>
      </c>
      <c r="AP38" s="345" t="s">
        <v>533</v>
      </c>
      <c r="AQ38" s="346">
        <v>4</v>
      </c>
      <c r="AR38" s="334" t="s">
        <v>533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553</v>
      </c>
      <c r="AL39" s="1218"/>
      <c r="AM39" s="1218"/>
      <c r="AN39" s="1219"/>
      <c r="AO39" s="342">
        <v>-64995</v>
      </c>
      <c r="AP39" s="342">
        <v>-1498</v>
      </c>
      <c r="AQ39" s="343">
        <v>-3748</v>
      </c>
      <c r="AR39" s="344">
        <v>-60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554</v>
      </c>
      <c r="AL40" s="1215"/>
      <c r="AM40" s="1215"/>
      <c r="AN40" s="1216"/>
      <c r="AO40" s="342">
        <v>-2341610</v>
      </c>
      <c r="AP40" s="342">
        <v>-53954</v>
      </c>
      <c r="AQ40" s="343">
        <v>-58908</v>
      </c>
      <c r="AR40" s="344">
        <v>-8.4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927601</v>
      </c>
      <c r="AP41" s="342">
        <v>21373</v>
      </c>
      <c r="AQ41" s="343">
        <v>25761</v>
      </c>
      <c r="AR41" s="344">
        <v>-17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523</v>
      </c>
      <c r="AN49" s="1209" t="s">
        <v>558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559</v>
      </c>
      <c r="AO50" s="359" t="s">
        <v>560</v>
      </c>
      <c r="AP50" s="360" t="s">
        <v>561</v>
      </c>
      <c r="AQ50" s="361" t="s">
        <v>562</v>
      </c>
      <c r="AR50" s="362" t="s">
        <v>563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564</v>
      </c>
      <c r="AL51" s="355"/>
      <c r="AM51" s="363">
        <v>3143698</v>
      </c>
      <c r="AN51" s="364">
        <v>67882</v>
      </c>
      <c r="AO51" s="365">
        <v>6.9</v>
      </c>
      <c r="AP51" s="366">
        <v>106614</v>
      </c>
      <c r="AQ51" s="367">
        <v>17.2</v>
      </c>
      <c r="AR51" s="368">
        <v>-10.3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565</v>
      </c>
      <c r="AM52" s="371">
        <v>2391983</v>
      </c>
      <c r="AN52" s="372">
        <v>51650</v>
      </c>
      <c r="AO52" s="373">
        <v>24.6</v>
      </c>
      <c r="AP52" s="374">
        <v>45545</v>
      </c>
      <c r="AQ52" s="375">
        <v>20.7</v>
      </c>
      <c r="AR52" s="376">
        <v>3.9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566</v>
      </c>
      <c r="AL53" s="355"/>
      <c r="AM53" s="363">
        <v>3528540</v>
      </c>
      <c r="AN53" s="364">
        <v>77484</v>
      </c>
      <c r="AO53" s="365">
        <v>14.1</v>
      </c>
      <c r="AP53" s="366">
        <v>85459</v>
      </c>
      <c r="AQ53" s="367">
        <v>-19.8</v>
      </c>
      <c r="AR53" s="368">
        <v>33.9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565</v>
      </c>
      <c r="AM54" s="371">
        <v>2549051</v>
      </c>
      <c r="AN54" s="372">
        <v>55975</v>
      </c>
      <c r="AO54" s="373">
        <v>8.4</v>
      </c>
      <c r="AP54" s="374">
        <v>44378</v>
      </c>
      <c r="AQ54" s="375">
        <v>-2.6</v>
      </c>
      <c r="AR54" s="376">
        <v>11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567</v>
      </c>
      <c r="AL55" s="355"/>
      <c r="AM55" s="363">
        <v>3129545</v>
      </c>
      <c r="AN55" s="364">
        <v>69744</v>
      </c>
      <c r="AO55" s="365">
        <v>-10</v>
      </c>
      <c r="AP55" s="366">
        <v>83280</v>
      </c>
      <c r="AQ55" s="367">
        <v>-2.5</v>
      </c>
      <c r="AR55" s="368">
        <v>-7.5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565</v>
      </c>
      <c r="AM56" s="371">
        <v>1910928</v>
      </c>
      <c r="AN56" s="372">
        <v>42586</v>
      </c>
      <c r="AO56" s="373">
        <v>-23.9</v>
      </c>
      <c r="AP56" s="374">
        <v>43123</v>
      </c>
      <c r="AQ56" s="375">
        <v>-2.8</v>
      </c>
      <c r="AR56" s="376">
        <v>-21.1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568</v>
      </c>
      <c r="AL57" s="355"/>
      <c r="AM57" s="363">
        <v>3132358</v>
      </c>
      <c r="AN57" s="364">
        <v>70762</v>
      </c>
      <c r="AO57" s="365">
        <v>1.5</v>
      </c>
      <c r="AP57" s="366">
        <v>88968</v>
      </c>
      <c r="AQ57" s="367">
        <v>6.8</v>
      </c>
      <c r="AR57" s="368">
        <v>-5.3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565</v>
      </c>
      <c r="AM58" s="371">
        <v>1649135</v>
      </c>
      <c r="AN58" s="372">
        <v>37255</v>
      </c>
      <c r="AO58" s="373">
        <v>-12.5</v>
      </c>
      <c r="AP58" s="374">
        <v>45482</v>
      </c>
      <c r="AQ58" s="375">
        <v>5.5</v>
      </c>
      <c r="AR58" s="376">
        <v>-18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569</v>
      </c>
      <c r="AL59" s="355"/>
      <c r="AM59" s="363">
        <v>5576045</v>
      </c>
      <c r="AN59" s="364">
        <v>128480</v>
      </c>
      <c r="AO59" s="365">
        <v>81.599999999999994</v>
      </c>
      <c r="AP59" s="366">
        <v>85173</v>
      </c>
      <c r="AQ59" s="367">
        <v>-4.3</v>
      </c>
      <c r="AR59" s="368">
        <v>85.9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565</v>
      </c>
      <c r="AM60" s="371">
        <v>1528850</v>
      </c>
      <c r="AN60" s="372">
        <v>35227</v>
      </c>
      <c r="AO60" s="373">
        <v>-5.4</v>
      </c>
      <c r="AP60" s="374">
        <v>43913</v>
      </c>
      <c r="AQ60" s="375">
        <v>-3.4</v>
      </c>
      <c r="AR60" s="376">
        <v>-2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570</v>
      </c>
      <c r="AL61" s="377"/>
      <c r="AM61" s="378">
        <v>3702037</v>
      </c>
      <c r="AN61" s="379">
        <v>82870</v>
      </c>
      <c r="AO61" s="380">
        <v>18.8</v>
      </c>
      <c r="AP61" s="381">
        <v>89899</v>
      </c>
      <c r="AQ61" s="382">
        <v>-0.5</v>
      </c>
      <c r="AR61" s="368">
        <v>19.3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565</v>
      </c>
      <c r="AM62" s="371">
        <v>2005989</v>
      </c>
      <c r="AN62" s="372">
        <v>44539</v>
      </c>
      <c r="AO62" s="373">
        <v>-1.8</v>
      </c>
      <c r="AP62" s="374">
        <v>44488</v>
      </c>
      <c r="AQ62" s="375">
        <v>3.5</v>
      </c>
      <c r="AR62" s="376">
        <v>-5.3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WSWMq2t1movUHxvPXAKRbZIxzCVcO7R4++Iv+aEId0zdtF0C+5x1Zc5WoXp9hRxzLBVqUGz/xROrzUItTFYQQ==" saltValue="/SBLe/5CCMzQ/dWz+utU5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B1" sqref="B1:DI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YBdzQBJitVSzn+QeD+3eomUHeaVOTeaPNYC8kjg5YTTDyKWLs8ZQQOlkXcCTkPRTgr0LgdMPwtgm6lzUSOt4w==" saltValue="45ZDVYROK1CgMiyC46GtP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B1" sqref="B1:DI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pAej/WiPO6Ywofx9tTuV0L6bk2QJxh2TNjJ8vAbYkJ5uHEnZQjZwCaafgNJ/1DdxrPgaRQWLwLJJjNyKzAlWg==" saltValue="qmJvXlbEIE/KrJ8PXc5Ab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1" sqref="B1:DI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2" t="s">
        <v>3</v>
      </c>
      <c r="D47" s="1232"/>
      <c r="E47" s="1233"/>
      <c r="F47" s="11">
        <v>19.34</v>
      </c>
      <c r="G47" s="12">
        <v>19.28</v>
      </c>
      <c r="H47" s="12">
        <v>19.850000000000001</v>
      </c>
      <c r="I47" s="12">
        <v>20.34</v>
      </c>
      <c r="J47" s="13">
        <v>17.23</v>
      </c>
    </row>
    <row r="48" spans="2:10" ht="57.75" customHeight="1" x14ac:dyDescent="0.15">
      <c r="B48" s="14"/>
      <c r="C48" s="1234" t="s">
        <v>4</v>
      </c>
      <c r="D48" s="1234"/>
      <c r="E48" s="1235"/>
      <c r="F48" s="15">
        <v>8.66</v>
      </c>
      <c r="G48" s="16">
        <v>11.34</v>
      </c>
      <c r="H48" s="16">
        <v>11.92</v>
      </c>
      <c r="I48" s="16">
        <v>13.33</v>
      </c>
      <c r="J48" s="17">
        <v>13.58</v>
      </c>
    </row>
    <row r="49" spans="2:10" ht="57.75" customHeight="1" thickBot="1" x14ac:dyDescent="0.2">
      <c r="B49" s="18"/>
      <c r="C49" s="1236" t="s">
        <v>5</v>
      </c>
      <c r="D49" s="1236"/>
      <c r="E49" s="1237"/>
      <c r="F49" s="19" t="s">
        <v>579</v>
      </c>
      <c r="G49" s="20">
        <v>2.73</v>
      </c>
      <c r="H49" s="20">
        <v>0.25</v>
      </c>
      <c r="I49" s="20">
        <v>1.1200000000000001</v>
      </c>
      <c r="J49" s="21" t="s">
        <v>580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Opuhn+1bqEffZvQ7X6C7BnBvEReLp1IdKCped5TpN21bITKUAa2J381CxzdO8o8Cl3Vcia4F5XvUdKY9uA+dw==" saltValue="BWcyvYfPdWS+q+ZjQXX0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OZUPC</dc:creator>
  <cp:lastModifiedBy> </cp:lastModifiedBy>
  <cp:lastPrinted>2020-10-09T01:41:27Z</cp:lastPrinted>
  <dcterms:created xsi:type="dcterms:W3CDTF">2020-10-09T01:30:46Z</dcterms:created>
  <dcterms:modified xsi:type="dcterms:W3CDTF">2020-10-09T01:41:50Z</dcterms:modified>
</cp:coreProperties>
</file>