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7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G102" i="11"/>
  <c r="DB102" i="11"/>
  <c r="CW102" i="11"/>
  <c r="CR102" i="11"/>
  <c r="AU63" i="11"/>
  <c r="AP63" i="11"/>
  <c r="BG39" i="9" l="1"/>
  <c r="BG38" i="9"/>
  <c r="BG37" i="9"/>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AM39" i="9"/>
  <c r="U39" i="9"/>
  <c r="C39" i="9"/>
  <c r="AM38" i="9"/>
  <c r="C38" i="9"/>
  <c r="AM37" i="9"/>
  <c r="BW34" i="9"/>
  <c r="BW35" i="9" s="1"/>
  <c r="BW36" i="9" s="1"/>
  <c r="BW37" i="9" s="1"/>
  <c r="BW38" i="9" s="1"/>
  <c r="BW39" i="9" s="1"/>
  <c r="BW40" i="9" s="1"/>
  <c r="BW41" i="9" s="1"/>
  <c r="BW42" i="9" s="1"/>
  <c r="BW43" i="9" s="1"/>
  <c r="C34" i="9"/>
  <c r="C35" i="9" s="1"/>
  <c r="CO34" i="9" l="1"/>
  <c r="CO35" i="9" s="1"/>
  <c r="CO36" i="9" s="1"/>
  <c r="CO37" i="9" s="1"/>
  <c r="CO38" i="9" s="1"/>
  <c r="CO39" i="9" s="1"/>
  <c r="CO40" i="9" s="1"/>
  <c r="C36" i="9"/>
  <c r="C37" i="9" s="1"/>
  <c r="U34" i="9"/>
  <c r="U35" i="9" s="1"/>
  <c r="U36" i="9" s="1"/>
  <c r="U37" i="9" s="1"/>
  <c r="U38"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alcChain>
</file>

<file path=xl/sharedStrings.xml><?xml version="1.0" encoding="utf-8"?>
<sst xmlns="http://schemas.openxmlformats.org/spreadsheetml/2006/main" count="1071" uniqueCount="584">
  <si>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</si>
  <si>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</si>
  <si>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</si>
  <si>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</si>
  <si>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</si>
  <si>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</si>
  <si>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</si>
  <si>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</si>
  <si>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</si>
  <si>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</si>
  <si>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</si>
  <si>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</si>
  <si>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</si>
  <si>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</si>
  <si>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</si>
  <si>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</si>
  <si>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</si>
  <si>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</si>
  <si>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</si>
  <si>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</si>
  <si>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</si>
  <si>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</si>
  <si>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</si>
  <si>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</si>
  <si>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</si>
  <si>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</si>
  <si>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</si>
  <si>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</si>
  <si>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</si>
  <si>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</si>
  <si>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</si>
  <si>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</si>
  <si>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</si>
  <si>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</si>
  <si>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</si>
  <si>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</si>
  <si>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</si>
  <si>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</si>
  <si>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</si>
  <si>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</si>
  <si>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</si>
  <si>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</si>
  <si>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</si>
  <si>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</si>
  <si>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</si>
  <si>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</si>
  <si>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</si>
  <si>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</si>
  <si>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</si>
  <si>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</si>
  <si>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</si>
  <si>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</si>
  <si>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</si>
  <si>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</si>
  <si>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</si>
  <si>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</si>
  <si>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</si>
  <si>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</si>
  <si>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</si>
  <si>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</si>
  <si>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</si>
  <si>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</si>
  <si>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</si>
  <si>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</si>
  <si>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</si>
  <si>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</si>
  <si>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</si>
  <si>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</si>
  <si>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</si>
  <si>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</si>
  <si>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</si>
  <si>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</si>
  <si>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</si>
  <si>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</si>
  <si>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</si>
  <si>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</si>
  <si>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</si>
  <si>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</si>
  <si>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</si>
  <si>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</si>
  <si>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</si>
  <si>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大洲市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</si>
  <si>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</si>
  <si>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</si>
  <si>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</si>
  <si>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</si>
  <si>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</si>
  <si>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</si>
  <si>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</si>
  <si>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</si>
  <si>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</si>
  <si>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</si>
  <si>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</si>
  <si>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</si>
  <si>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</si>
  <si>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</si>
  <si>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</si>
  <si>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</si>
  <si>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</si>
  <si>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</si>
  <si>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</si>
  <si>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</si>
  <si>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</si>
  <si>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</si>
  <si>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</si>
  <si>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</si>
  <si>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</si>
  <si>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</si>
  <si>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</si>
  <si>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</si>
  <si>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</si>
  <si>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</si>
  <si>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</si>
  <si>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</si>
  <si>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</si>
  <si>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</si>
  <si>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</si>
  <si>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</si>
  <si>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</si>
  <si>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</si>
  <si>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</si>
  <si>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</si>
  <si>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</si>
  <si>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</si>
  <si>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</si>
  <si>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</si>
  <si>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</si>
  <si>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</si>
  <si>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</si>
  <si>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</si>
  <si>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</si>
  <si>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</si>
  <si>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</si>
  <si>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</si>
  <si>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</si>
  <si>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</si>
  <si>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</si>
  <si>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</si>
  <si>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</si>
  <si>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</si>
  <si>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</si>
  <si>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</si>
  <si>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</si>
  <si>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</si>
  <si>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</si>
  <si>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</si>
  <si>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</si>
  <si>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</si>
  <si>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</si>
  <si>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</si>
  <si>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</si>
  <si>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</si>
  <si>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</si>
  <si>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</si>
  <si>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</si>
  <si>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</si>
  <si>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</si>
  <si>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</si>
  <si>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</si>
  <si>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</si>
  <si>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</si>
  <si>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</si>
  <si>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</si>
  <si>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</si>
  <si>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</si>
  <si>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</si>
  <si>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</si>
  <si>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</si>
  <si>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</si>
  <si>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</si>
  <si>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</si>
  <si>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</si>
  <si>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</si>
  <si>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</si>
  <si>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</si>
  <si>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</si>
  <si>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</si>
  <si>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</si>
  <si>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</si>
  <si>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</si>
  <si>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</si>
  <si>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</si>
  <si>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</si>
  <si>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</si>
  <si>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</si>
  <si>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</si>
  <si>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</si>
  <si>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</si>
  <si>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</si>
  <si>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</si>
  <si>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</si>
  <si>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</si>
  <si>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</si>
  <si>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</si>
  <si>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愛媛県大洲市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</si>
  <si>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</si>
  <si>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</si>
  <si>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</si>
  <si>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</si>
  <si>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</si>
  <si>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</si>
  <si>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</si>
  <si>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</si>
  <si>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</si>
  <si>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</si>
  <si>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</si>
  <si>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</si>
  <si>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</si>
  <si>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</si>
  <si>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</si>
  <si>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</si>
  <si>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</si>
  <si>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</si>
  <si>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</si>
  <si>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</si>
  <si>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</si>
  <si>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</si>
  <si>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</si>
  <si>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</si>
  <si>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</si>
  <si>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</si>
  <si>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</si>
  <si>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</si>
  <si>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</si>
  <si>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</si>
  <si>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</si>
  <si>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</si>
  <si>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</si>
  <si>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</si>
  <si>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</si>
  <si>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</si>
  <si>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</si>
  <si>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</si>
  <si>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</si>
  <si>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</si>
  <si>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</si>
  <si>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</si>
  <si>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</si>
  <si>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</si>
  <si>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</si>
  <si>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</si>
  <si>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</si>
  <si>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</si>
  <si>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</si>
  <si>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</si>
  <si>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</si>
  <si>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</si>
  <si>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</si>
  <si>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</si>
  <si>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</si>
  <si>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</si>
  <si>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</si>
  <si>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</si>
  <si>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</si>
  <si>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</si>
  <si>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</si>
  <si>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</si>
  <si>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</si>
  <si>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</si>
  <si>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</si>
  <si>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</si>
  <si>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</si>
  <si>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</si>
  <si>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</si>
  <si>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</si>
  <si>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</si>
  <si>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</si>
  <si>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</si>
  <si>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</si>
  <si>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</si>
  <si>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</si>
  <si>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</si>
  <si>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</si>
  <si>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</si>
  <si>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</si>
  <si>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</si>
  <si>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</si>
  <si>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</si>
  <si>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</si>
  <si>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</si>
  <si>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</si>
  <si>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</si>
  <si>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</si>
  <si>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</si>
  <si>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</si>
  <si>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</si>
  <si>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</si>
  <si>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</si>
  <si>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</si>
  <si>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</si>
  <si>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</si>
  <si>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</si>
  <si>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</si>
  <si>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</si>
  <si>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</si>
  <si>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</si>
  <si>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</si>
  <si>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</si>
  <si>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</si>
  <si>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</si>
  <si>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</si>
  <si>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</si>
  <si>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</si>
  <si>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</si>
  <si>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</si>
  <si>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</si>
  <si>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</si>
  <si>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</si>
  <si>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</si>
  <si>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</si>
  <si>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</si>
  <si>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</si>
  <si>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</si>
  <si>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</si>
  <si>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</si>
  <si>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</si>
  <si>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</si>
  <si>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</si>
  <si>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</si>
  <si>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</si>
  <si>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</si>
  <si>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</si>
  <si>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</si>
  <si>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</si>
  <si>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</si>
  <si>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</si>
  <si>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</si>
  <si>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</si>
  <si>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</si>
  <si>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</si>
  <si>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</si>
  <si>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</si>
  <si>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</si>
  <si>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</si>
  <si>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</si>
  <si>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</si>
  <si>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</si>
  <si>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</si>
  <si>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</si>
  <si>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</si>
  <si>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</si>
  <si>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</si>
  <si>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</si>
  <si>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愛媛県大洲市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</si>
  <si>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</si>
  <si>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</si>
  <si>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</si>
  <si>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</si>
  <si>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</si>
  <si>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</si>
  <si>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</si>
  <si>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</si>
  <si>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</si>
  <si>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</si>
  <si>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</si>
  <si>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</si>
  <si>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</si>
  <si>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</si>
  <si>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</si>
  <si>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</si>
  <si>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</si>
  <si>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</si>
  <si>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</si>
  <si>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</si>
  <si>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</si>
  <si>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土地取得造成特別会計</t>
    <phoneticPr fontId="5"/>
  </si>
  <si>
    <t>商業集積施設管理特別会計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</si>
  <si>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</si>
  <si>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</si>
  <si>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</si>
  <si>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</si>
  <si>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</si>
  <si>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</si>
  <si>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</si>
  <si>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</si>
  <si>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</si>
  <si>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</si>
  <si>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</si>
  <si>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</si>
  <si>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</si>
  <si>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</si>
  <si>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</si>
  <si>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</si>
  <si>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</si>
  <si>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</si>
  <si>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</si>
  <si>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</si>
  <si>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工業用水道事業会計</t>
    <phoneticPr fontId="5"/>
  </si>
  <si>
    <t>病院事業会計</t>
    <phoneticPr fontId="5"/>
  </si>
  <si>
    <t>簡易水道事業特別会計</t>
    <phoneticPr fontId="5"/>
  </si>
  <si>
    <t>法非適用企業</t>
    <phoneticPr fontId="5"/>
  </si>
  <si>
    <t>港湾施設事業特別会計</t>
    <phoneticPr fontId="5"/>
  </si>
  <si>
    <t>公共下水道事業特別会計</t>
    <phoneticPr fontId="5"/>
  </si>
  <si>
    <t>農業集落排水事業特別会計</t>
    <phoneticPr fontId="5"/>
  </si>
  <si>
    <t>温泉事業特別会計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</si>
  <si>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</si>
  <si>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</si>
  <si>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</si>
  <si>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</si>
  <si>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</si>
  <si>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</si>
  <si>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</si>
  <si>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</si>
  <si>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</si>
  <si>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</si>
  <si>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</si>
  <si>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</si>
  <si>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</si>
  <si>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</si>
  <si>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</si>
  <si>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</si>
  <si>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</si>
  <si>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</si>
  <si>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</si>
  <si>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</si>
  <si>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</si>
  <si>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</si>
  <si>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</si>
  <si>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</si>
  <si>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</si>
  <si>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</si>
  <si>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</si>
  <si>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</si>
  <si>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</si>
  <si>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</si>
  <si>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</si>
  <si>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</si>
  <si>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</si>
  <si>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</si>
  <si>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</si>
  <si>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</si>
  <si>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</si>
  <si>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</si>
  <si>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</si>
  <si>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</si>
  <si>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</si>
  <si>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</si>
  <si>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</si>
  <si>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</si>
  <si>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</si>
  <si>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</si>
  <si>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</si>
  <si>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</si>
  <si>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</si>
  <si>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</si>
  <si>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</si>
  <si>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</si>
  <si>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</si>
  <si>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</si>
  <si>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</si>
  <si>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</si>
  <si>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</si>
  <si>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</si>
  <si>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</si>
  <si>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</si>
  <si>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</si>
  <si>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</si>
  <si>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</si>
  <si>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</si>
  <si>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</si>
  <si>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</si>
  <si>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</si>
  <si>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</si>
  <si>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</si>
  <si>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</si>
  <si>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</si>
  <si>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</si>
  <si>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</si>
  <si>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</si>
  <si>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</si>
  <si>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</si>
  <si>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</si>
  <si>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</si>
  <si>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</si>
  <si>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</si>
  <si>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</si>
  <si>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</si>
  <si>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</si>
  <si>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</si>
  <si>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</si>
  <si>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</si>
  <si>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</si>
  <si>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</si>
  <si>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</si>
  <si>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</si>
  <si>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</si>
  <si>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</si>
  <si>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</si>
  <si>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</si>
  <si>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</si>
  <si>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</si>
  <si>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</si>
  <si>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</si>
  <si>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</si>
  <si>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</si>
  <si>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</si>
  <si>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</si>
  <si>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</si>
  <si>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</si>
  <si>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</si>
  <si>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</si>
  <si>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</si>
  <si>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</si>
  <si>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</si>
  <si>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</si>
  <si>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</si>
  <si>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</si>
  <si>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</si>
  <si>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</si>
  <si>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</si>
  <si>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</si>
  <si>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</si>
  <si>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</si>
  <si>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</si>
  <si>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</si>
  <si>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</si>
  <si>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</si>
  <si>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</si>
  <si>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</si>
  <si>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</si>
  <si>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</si>
  <si>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</si>
  <si>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</si>
  <si>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</si>
  <si>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</si>
  <si>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</si>
  <si>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</si>
  <si>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</si>
  <si>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1.53</t>
  </si>
  <si>
    <t>▲ 0.10</t>
  </si>
  <si>
    <t>住宅新築資金等貸付事業特別会計</t>
  </si>
  <si>
    <t>▲ 0.98</t>
  </si>
  <si>
    <t>▲ 1.00</t>
  </si>
  <si>
    <t>▲ 1.02</t>
  </si>
  <si>
    <t>▲ 1.03</t>
  </si>
  <si>
    <t>▲ 1.06</t>
  </si>
  <si>
    <t>国民健康保険特別会計</t>
  </si>
  <si>
    <t>▲ 0.70</t>
  </si>
  <si>
    <t>病院事業会計</t>
  </si>
  <si>
    <t>一般会計</t>
  </si>
  <si>
    <t>水道事業会計</t>
  </si>
  <si>
    <t>工業用水道事業会計</t>
  </si>
  <si>
    <t>介護保険特別会計</t>
  </si>
  <si>
    <t>後期高齢者医療特別会計</t>
  </si>
  <si>
    <t>その他会計（赤字）</t>
  </si>
  <si>
    <t>その他会計（黒字）</t>
  </si>
  <si>
    <t>○</t>
    <phoneticPr fontId="2"/>
  </si>
  <si>
    <t>大洲市土地開発公社</t>
    <rPh sb="0" eb="3">
      <t>オオズシ</t>
    </rPh>
    <rPh sb="3" eb="5">
      <t>トチ</t>
    </rPh>
    <rPh sb="5" eb="7">
      <t>カイハツ</t>
    </rPh>
    <rPh sb="7" eb="9">
      <t>コウシャ</t>
    </rPh>
    <phoneticPr fontId="5"/>
  </si>
  <si>
    <t>-</t>
    <phoneticPr fontId="2"/>
  </si>
  <si>
    <t>株式会社おおず街なか再生館</t>
    <rPh sb="0" eb="4">
      <t>カブシキガイシャ</t>
    </rPh>
    <rPh sb="7" eb="8">
      <t>マチ</t>
    </rPh>
    <rPh sb="10" eb="12">
      <t>サイセイ</t>
    </rPh>
    <rPh sb="12" eb="13">
      <t>ヤカタ</t>
    </rPh>
    <phoneticPr fontId="5"/>
  </si>
  <si>
    <t>青島海運有限会社</t>
    <rPh sb="0" eb="2">
      <t>アオシマ</t>
    </rPh>
    <rPh sb="2" eb="4">
      <t>カイウン</t>
    </rPh>
    <rPh sb="4" eb="8">
      <t>ユウゲンガイシャ</t>
    </rPh>
    <phoneticPr fontId="5"/>
  </si>
  <si>
    <t>ひじかわ開発株式会社</t>
    <rPh sb="4" eb="6">
      <t>カイハツ</t>
    </rPh>
    <rPh sb="6" eb="10">
      <t>カブシキガイシャ</t>
    </rPh>
    <phoneticPr fontId="5"/>
  </si>
  <si>
    <t>株式会社清流の里ひじかわ</t>
    <rPh sb="0" eb="4">
      <t>カブシキガイシャ</t>
    </rPh>
    <rPh sb="4" eb="6">
      <t>セイリュウ</t>
    </rPh>
    <rPh sb="7" eb="8">
      <t>サト</t>
    </rPh>
    <phoneticPr fontId="5"/>
  </si>
  <si>
    <t>株式会社ゆうとぴあ河辺</t>
    <rPh sb="0" eb="4">
      <t>カブシキガイシャ</t>
    </rPh>
    <rPh sb="9" eb="11">
      <t>カワベ</t>
    </rPh>
    <phoneticPr fontId="5"/>
  </si>
  <si>
    <t>担い手公社河辺やまびこ有限会社</t>
    <rPh sb="0" eb="1">
      <t>ニナ</t>
    </rPh>
    <rPh sb="2" eb="3">
      <t>テ</t>
    </rPh>
    <rPh sb="3" eb="5">
      <t>コウシャ</t>
    </rPh>
    <rPh sb="5" eb="7">
      <t>カワベ</t>
    </rPh>
    <rPh sb="11" eb="15">
      <t>ユウゲンガイシャ</t>
    </rPh>
    <phoneticPr fontId="5"/>
  </si>
  <si>
    <t>八幡浜・大洲地区広域市町村圏組合
（一般会計）</t>
    <rPh sb="0" eb="3">
      <t>ヤワタハマ</t>
    </rPh>
    <rPh sb="4" eb="8">
      <t>オオズチク</t>
    </rPh>
    <rPh sb="8" eb="10">
      <t>コウイキ</t>
    </rPh>
    <rPh sb="10" eb="13">
      <t>シチョウソン</t>
    </rPh>
    <rPh sb="13" eb="14">
      <t>ケン</t>
    </rPh>
    <rPh sb="14" eb="16">
      <t>クミアイ</t>
    </rPh>
    <rPh sb="18" eb="20">
      <t>イッパン</t>
    </rPh>
    <rPh sb="20" eb="22">
      <t>カイケイ</t>
    </rPh>
    <phoneticPr fontId="5"/>
  </si>
  <si>
    <t>八幡浜・大洲地区広域市町村圏組合
（八幡浜・大洲地方拠点対策室特別会計）</t>
    <rPh sb="0" eb="3">
      <t>ヤワタハマ</t>
    </rPh>
    <rPh sb="4" eb="8">
      <t>オオズチク</t>
    </rPh>
    <rPh sb="8" eb="10">
      <t>コウイキ</t>
    </rPh>
    <rPh sb="10" eb="13">
      <t>シチョウソン</t>
    </rPh>
    <rPh sb="13" eb="14">
      <t>ケン</t>
    </rPh>
    <rPh sb="14" eb="16">
      <t>クミアイ</t>
    </rPh>
    <rPh sb="18" eb="21">
      <t>ヤワタハマ</t>
    </rPh>
    <rPh sb="22" eb="24">
      <t>オオズ</t>
    </rPh>
    <rPh sb="24" eb="26">
      <t>チホウ</t>
    </rPh>
    <rPh sb="26" eb="28">
      <t>キョテン</t>
    </rPh>
    <rPh sb="28" eb="31">
      <t>タイサクシツ</t>
    </rPh>
    <rPh sb="31" eb="33">
      <t>トクベツ</t>
    </rPh>
    <rPh sb="33" eb="35">
      <t>カイケイ</t>
    </rPh>
    <phoneticPr fontId="5"/>
  </si>
  <si>
    <t>八幡浜・大洲地区広域市町村圏組合
（ふるさと市町村圏基金特別会計）</t>
    <rPh sb="0" eb="3">
      <t>ヤワタハマ</t>
    </rPh>
    <rPh sb="4" eb="6">
      <t>オオズ</t>
    </rPh>
    <rPh sb="6" eb="8">
      <t>チク</t>
    </rPh>
    <rPh sb="8" eb="10">
      <t>コウイキ</t>
    </rPh>
    <rPh sb="10" eb="13">
      <t>シチョウソン</t>
    </rPh>
    <rPh sb="13" eb="14">
      <t>ケン</t>
    </rPh>
    <rPh sb="14" eb="16">
      <t>クミアイ</t>
    </rPh>
    <rPh sb="22" eb="25">
      <t>シチョウソン</t>
    </rPh>
    <rPh sb="25" eb="26">
      <t>ケン</t>
    </rPh>
    <rPh sb="26" eb="28">
      <t>キキン</t>
    </rPh>
    <rPh sb="28" eb="30">
      <t>トクベツ</t>
    </rPh>
    <rPh sb="30" eb="32">
      <t>カイケイ</t>
    </rPh>
    <phoneticPr fontId="5"/>
  </si>
  <si>
    <t>八幡浜・大洲地区広域市町村圏組合
（運動公園特別会計）</t>
    <rPh sb="0" eb="3">
      <t>ヤワタハマ</t>
    </rPh>
    <rPh sb="4" eb="6">
      <t>オオズ</t>
    </rPh>
    <rPh sb="6" eb="8">
      <t>チク</t>
    </rPh>
    <rPh sb="8" eb="10">
      <t>コウイキ</t>
    </rPh>
    <rPh sb="10" eb="13">
      <t>シチョウソン</t>
    </rPh>
    <rPh sb="13" eb="14">
      <t>ケン</t>
    </rPh>
    <rPh sb="14" eb="16">
      <t>クミアイ</t>
    </rPh>
    <rPh sb="18" eb="20">
      <t>ウンドウ</t>
    </rPh>
    <rPh sb="20" eb="22">
      <t>コウエン</t>
    </rPh>
    <rPh sb="22" eb="24">
      <t>トクベツ</t>
    </rPh>
    <rPh sb="24" eb="26">
      <t>カイケイ</t>
    </rPh>
    <phoneticPr fontId="5"/>
  </si>
  <si>
    <t>大洲喜多特別養護老人ホーム事務組合
（一般会計）</t>
    <rPh sb="0" eb="2">
      <t>オオズ</t>
    </rPh>
    <rPh sb="2" eb="4">
      <t>キタ</t>
    </rPh>
    <rPh sb="4" eb="6">
      <t>トクベツ</t>
    </rPh>
    <rPh sb="6" eb="8">
      <t>ヨウゴ</t>
    </rPh>
    <rPh sb="8" eb="10">
      <t>ロウジン</t>
    </rPh>
    <rPh sb="13" eb="15">
      <t>ジム</t>
    </rPh>
    <rPh sb="15" eb="17">
      <t>クミアイ</t>
    </rPh>
    <rPh sb="19" eb="21">
      <t>イッパン</t>
    </rPh>
    <rPh sb="21" eb="23">
      <t>カイケイ</t>
    </rPh>
    <phoneticPr fontId="5"/>
  </si>
  <si>
    <t>大洲喜多特別養護老人ホーム事務組合
（公営企業会計）</t>
    <rPh sb="0" eb="2">
      <t>オオズ</t>
    </rPh>
    <rPh sb="2" eb="4">
      <t>キタ</t>
    </rPh>
    <rPh sb="4" eb="6">
      <t>トクベツ</t>
    </rPh>
    <rPh sb="6" eb="8">
      <t>ヨウゴ</t>
    </rPh>
    <rPh sb="8" eb="10">
      <t>ロウジン</t>
    </rPh>
    <rPh sb="13" eb="15">
      <t>ジム</t>
    </rPh>
    <rPh sb="15" eb="17">
      <t>クミアイ</t>
    </rPh>
    <rPh sb="19" eb="21">
      <t>コウエイ</t>
    </rPh>
    <rPh sb="21" eb="23">
      <t>キギョウ</t>
    </rPh>
    <rPh sb="23" eb="25">
      <t>カイケイ</t>
    </rPh>
    <phoneticPr fontId="5"/>
  </si>
  <si>
    <t>大洲・喜多衛生事務組合</t>
    <rPh sb="0" eb="2">
      <t>オオズ</t>
    </rPh>
    <rPh sb="3" eb="5">
      <t>キタ</t>
    </rPh>
    <rPh sb="5" eb="7">
      <t>エイセイ</t>
    </rPh>
    <rPh sb="7" eb="9">
      <t>ジム</t>
    </rPh>
    <rPh sb="9" eb="11">
      <t>クミアイ</t>
    </rPh>
    <phoneticPr fontId="5"/>
  </si>
  <si>
    <t>大洲地区広域消防事務組合</t>
    <rPh sb="0" eb="2">
      <t>オオズ</t>
    </rPh>
    <rPh sb="2" eb="4">
      <t>チク</t>
    </rPh>
    <rPh sb="4" eb="6">
      <t>コウイキ</t>
    </rPh>
    <rPh sb="6" eb="8">
      <t>ショウボウ</t>
    </rPh>
    <rPh sb="8" eb="10">
      <t>ジム</t>
    </rPh>
    <rPh sb="10" eb="12">
      <t>クミアイ</t>
    </rPh>
    <phoneticPr fontId="5"/>
  </si>
  <si>
    <t>愛媛県市町総合事務組合（退職手当事業）</t>
    <rPh sb="0" eb="3">
      <t>エヒメケン</t>
    </rPh>
    <rPh sb="3" eb="5">
      <t>シチョウ</t>
    </rPh>
    <rPh sb="5" eb="7">
      <t>ソウゴウ</t>
    </rPh>
    <rPh sb="7" eb="9">
      <t>ジム</t>
    </rPh>
    <rPh sb="9" eb="11">
      <t>クミアイ</t>
    </rPh>
    <rPh sb="12" eb="14">
      <t>タイショク</t>
    </rPh>
    <rPh sb="14" eb="16">
      <t>テアテ</t>
    </rPh>
    <rPh sb="16" eb="18">
      <t>ジギョウ</t>
    </rPh>
    <phoneticPr fontId="5"/>
  </si>
  <si>
    <t>愛媛県市町総合事務組合（消防補償事業）</t>
    <rPh sb="0" eb="3">
      <t>エヒメケン</t>
    </rPh>
    <rPh sb="3" eb="5">
      <t>シチョウ</t>
    </rPh>
    <rPh sb="5" eb="7">
      <t>ソウゴウ</t>
    </rPh>
    <rPh sb="7" eb="9">
      <t>ジム</t>
    </rPh>
    <rPh sb="9" eb="11">
      <t>クミアイ</t>
    </rPh>
    <rPh sb="12" eb="14">
      <t>ショウボウ</t>
    </rPh>
    <rPh sb="14" eb="16">
      <t>ホショウ</t>
    </rPh>
    <rPh sb="16" eb="18">
      <t>ジギョウ</t>
    </rPh>
    <phoneticPr fontId="5"/>
  </si>
  <si>
    <t>愛媛県市町総合事務組合（交通災害事業）</t>
    <rPh sb="0" eb="3">
      <t>エヒメケン</t>
    </rPh>
    <rPh sb="3" eb="5">
      <t>シチョウ</t>
    </rPh>
    <rPh sb="5" eb="7">
      <t>ソウゴウ</t>
    </rPh>
    <rPh sb="7" eb="9">
      <t>ジム</t>
    </rPh>
    <rPh sb="9" eb="11">
      <t>クミアイ</t>
    </rPh>
    <rPh sb="12" eb="14">
      <t>コウツウ</t>
    </rPh>
    <rPh sb="14" eb="16">
      <t>サイガイ</t>
    </rPh>
    <rPh sb="16" eb="18">
      <t>ジギョウ</t>
    </rPh>
    <phoneticPr fontId="5"/>
  </si>
  <si>
    <t>愛媛地方税滞納整理機構</t>
    <rPh sb="0" eb="2">
      <t>エヒメ</t>
    </rPh>
    <rPh sb="2" eb="5">
      <t>チホウゼイ</t>
    </rPh>
    <rPh sb="5" eb="7">
      <t>タイノウ</t>
    </rPh>
    <rPh sb="7" eb="9">
      <t>セイリ</t>
    </rPh>
    <rPh sb="9" eb="11">
      <t>キコウ</t>
    </rPh>
    <phoneticPr fontId="5"/>
  </si>
  <si>
    <t>愛媛県後期高齢者医療広域連合
（一般会計）</t>
    <rPh sb="0" eb="3">
      <t>エヒメケン</t>
    </rPh>
    <rPh sb="3" eb="5">
      <t>コウキ</t>
    </rPh>
    <rPh sb="5" eb="8">
      <t>コウレイシャ</t>
    </rPh>
    <rPh sb="8" eb="10">
      <t>イリョウ</t>
    </rPh>
    <rPh sb="10" eb="12">
      <t>コウイキ</t>
    </rPh>
    <rPh sb="12" eb="14">
      <t>レンゴウ</t>
    </rPh>
    <rPh sb="16" eb="18">
      <t>イッパン</t>
    </rPh>
    <rPh sb="18" eb="20">
      <t>カイケイ</t>
    </rPh>
    <phoneticPr fontId="5"/>
  </si>
  <si>
    <t>愛媛県後期高齢者医療広域連合
（後期高齢者医療特別会計）</t>
    <rPh sb="0" eb="3">
      <t>エヒメケン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</si>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</sst>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88" fontId="26" fillId="0" borderId="116" xfId="30" quotePrefix="1"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wrapText="1"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3" xfId="30" applyFont="1" applyBorder="1" applyAlignment="1" applyProtection="1">
      <alignment horizontal="left" vertical="center" wrapText="1" shrinkToFit="1"/>
      <protection locked="0"/>
    </xf>
    <xf numFmtId="0" fontId="26" fillId="0" borderId="114" xfId="30" applyFont="1" applyBorder="1" applyAlignment="1" applyProtection="1">
      <alignment horizontal="left" vertical="center" wrapText="1" shrinkToFit="1"/>
      <protection locked="0"/>
    </xf>
    <xf numFmtId="0" fontId="26" fillId="0" borderId="112"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77560</c:v>
                </c:pt>
                <c:pt idx="1">
                  <c:v>77495</c:v>
                </c:pt>
                <c:pt idx="2">
                  <c:v>93753</c:v>
                </c:pt>
                <c:pt idx="3">
                  <c:v>63513</c:v>
                </c:pt>
                <c:pt idx="4">
                  <c:v>67882</c:v>
                </c:pt>
              </c:numCache>
            </c:numRef>
          </c:val>
          <c:smooth val="0"/>
        </c:ser>
        <c:dLbls>
          <c:showLegendKey val="0"/>
          <c:showVal val="0"/>
          <c:showCatName val="0"/>
          <c:showSerName val="0"/>
          <c:showPercent val="0"/>
          <c:showBubbleSize val="0"/>
        </c:dLbls>
        <c:marker val="1"/>
        <c:smooth val="0"/>
        <c:axId val="120107776"/>
        <c:axId val="120109696"/>
      </c:lineChart>
      <c:catAx>
        <c:axId val="1201077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109696"/>
        <c:crosses val="autoZero"/>
        <c:auto val="1"/>
        <c:lblAlgn val="ctr"/>
        <c:lblOffset val="100"/>
        <c:tickLblSkip val="1"/>
        <c:tickMarkSkip val="1"/>
        <c:noMultiLvlLbl val="0"/>
      </c:catAx>
      <c:valAx>
        <c:axId val="1201096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107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15.51</c:v>
                </c:pt>
                <c:pt idx="1">
                  <c:v>15.34</c:v>
                </c:pt>
                <c:pt idx="2">
                  <c:v>10.37</c:v>
                </c:pt>
                <c:pt idx="3">
                  <c:v>8.6199999999999992</c:v>
                </c:pt>
                <c:pt idx="4">
                  <c:v>8.66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7.36</c:v>
                </c:pt>
                <c:pt idx="1">
                  <c:v>12.47</c:v>
                </c:pt>
                <c:pt idx="2">
                  <c:v>18.97</c:v>
                </c:pt>
                <c:pt idx="3">
                  <c:v>18.989999999999998</c:v>
                </c:pt>
                <c:pt idx="4">
                  <c:v>19.34</c:v>
                </c:pt>
              </c:numCache>
            </c:numRef>
          </c:val>
        </c:ser>
        <c:dLbls>
          <c:showLegendKey val="0"/>
          <c:showVal val="0"/>
          <c:showCatName val="0"/>
          <c:showSerName val="0"/>
          <c:showPercent val="0"/>
          <c:showBubbleSize val="0"/>
        </c:dLbls>
        <c:gapWidth val="250"/>
        <c:overlap val="100"/>
        <c:axId val="135061888"/>
        <c:axId val="135063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7.83</c:v>
                </c:pt>
                <c:pt idx="1">
                  <c:v>4.46</c:v>
                </c:pt>
                <c:pt idx="2">
                  <c:v>1.0900000000000001</c:v>
                </c:pt>
                <c:pt idx="3">
                  <c:v>-1.53</c:v>
                </c:pt>
                <c:pt idx="4">
                  <c:v>-0.1</c:v>
                </c:pt>
              </c:numCache>
            </c:numRef>
          </c:val>
          <c:smooth val="0"/>
        </c:ser>
        <c:dLbls>
          <c:showLegendKey val="0"/>
          <c:showVal val="0"/>
          <c:showCatName val="0"/>
          <c:showSerName val="0"/>
          <c:showPercent val="0"/>
          <c:showBubbleSize val="0"/>
        </c:dLbls>
        <c:marker val="1"/>
        <c:smooth val="0"/>
        <c:axId val="135061888"/>
        <c:axId val="135063808"/>
      </c:lineChart>
      <c:catAx>
        <c:axId val="13506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063808"/>
        <c:crosses val="autoZero"/>
        <c:auto val="1"/>
        <c:lblAlgn val="ctr"/>
        <c:lblOffset val="100"/>
        <c:tickLblSkip val="1"/>
        <c:tickMarkSkip val="1"/>
        <c:noMultiLvlLbl val="0"/>
      </c:catAx>
      <c:valAx>
        <c:axId val="135063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6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0.11</c:v>
                </c:pt>
                <c:pt idx="2">
                  <c:v>#N/A</c:v>
                </c:pt>
                <c:pt idx="3">
                  <c:v>0.11</c:v>
                </c:pt>
                <c:pt idx="4">
                  <c:v>#N/A</c:v>
                </c:pt>
                <c:pt idx="5">
                  <c:v>0.14000000000000001</c:v>
                </c:pt>
                <c:pt idx="6">
                  <c:v>#N/A</c:v>
                </c:pt>
                <c:pt idx="7">
                  <c:v>0.14000000000000001</c:v>
                </c:pt>
                <c:pt idx="8">
                  <c:v>#N/A</c:v>
                </c:pt>
                <c:pt idx="9">
                  <c:v>0.15</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0.15</c:v>
                </c:pt>
                <c:pt idx="2">
                  <c:v>#N/A</c:v>
                </c:pt>
                <c:pt idx="3">
                  <c:v>0.12</c:v>
                </c:pt>
                <c:pt idx="4">
                  <c:v>#N/A</c:v>
                </c:pt>
                <c:pt idx="5">
                  <c:v>0.01</c:v>
                </c:pt>
                <c:pt idx="6">
                  <c:v>#N/A</c:v>
                </c:pt>
                <c:pt idx="7">
                  <c:v>0.08</c:v>
                </c:pt>
                <c:pt idx="8">
                  <c:v>#N/A</c:v>
                </c:pt>
                <c:pt idx="9">
                  <c:v>0.31</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0.77</c:v>
                </c:pt>
                <c:pt idx="2">
                  <c:v>#N/A</c:v>
                </c:pt>
                <c:pt idx="3">
                  <c:v>0.85</c:v>
                </c:pt>
                <c:pt idx="4">
                  <c:v>#N/A</c:v>
                </c:pt>
                <c:pt idx="5">
                  <c:v>0.85</c:v>
                </c:pt>
                <c:pt idx="6">
                  <c:v>#N/A</c:v>
                </c:pt>
                <c:pt idx="7">
                  <c:v>0.66</c:v>
                </c:pt>
                <c:pt idx="8">
                  <c:v>#N/A</c:v>
                </c:pt>
                <c:pt idx="9">
                  <c:v>0.66</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7.68</c:v>
                </c:pt>
                <c:pt idx="2">
                  <c:v>#N/A</c:v>
                </c:pt>
                <c:pt idx="3">
                  <c:v>7</c:v>
                </c:pt>
                <c:pt idx="4">
                  <c:v>#N/A</c:v>
                </c:pt>
                <c:pt idx="5">
                  <c:v>6.2</c:v>
                </c:pt>
                <c:pt idx="6">
                  <c:v>#N/A</c:v>
                </c:pt>
                <c:pt idx="7">
                  <c:v>6.12</c:v>
                </c:pt>
                <c:pt idx="8">
                  <c:v>#N/A</c:v>
                </c:pt>
                <c:pt idx="9">
                  <c:v>6.16</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16.46</c:v>
                </c:pt>
                <c:pt idx="2">
                  <c:v>#N/A</c:v>
                </c:pt>
                <c:pt idx="3">
                  <c:v>16.32</c:v>
                </c:pt>
                <c:pt idx="4">
                  <c:v>#N/A</c:v>
                </c:pt>
                <c:pt idx="5">
                  <c:v>11.37</c:v>
                </c:pt>
                <c:pt idx="6">
                  <c:v>#N/A</c:v>
                </c:pt>
                <c:pt idx="7">
                  <c:v>9.6199999999999992</c:v>
                </c:pt>
                <c:pt idx="8">
                  <c:v>#N/A</c:v>
                </c:pt>
                <c:pt idx="9">
                  <c:v>9.6999999999999993</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11.72</c:v>
                </c:pt>
                <c:pt idx="2">
                  <c:v>#N/A</c:v>
                </c:pt>
                <c:pt idx="3">
                  <c:v>11.56</c:v>
                </c:pt>
                <c:pt idx="4">
                  <c:v>#N/A</c:v>
                </c:pt>
                <c:pt idx="5">
                  <c:v>11.67</c:v>
                </c:pt>
                <c:pt idx="6">
                  <c:v>#N/A</c:v>
                </c:pt>
                <c:pt idx="7">
                  <c:v>10.91</c:v>
                </c:pt>
                <c:pt idx="8">
                  <c:v>#N/A</c:v>
                </c:pt>
                <c:pt idx="9">
                  <c:v>10.44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1.51</c:v>
                </c:pt>
                <c:pt idx="2">
                  <c:v>#N/A</c:v>
                </c:pt>
                <c:pt idx="3">
                  <c:v>0.64</c:v>
                </c:pt>
                <c:pt idx="4">
                  <c:v>#N/A</c:v>
                </c:pt>
                <c:pt idx="5">
                  <c:v>0.47</c:v>
                </c:pt>
                <c:pt idx="6">
                  <c:v>#N/A</c:v>
                </c:pt>
                <c:pt idx="7">
                  <c:v>0.09</c:v>
                </c:pt>
                <c:pt idx="8">
                  <c:v>0.7</c:v>
                </c:pt>
                <c:pt idx="9">
                  <c:v>#N/A</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0.98</c:v>
                </c:pt>
                <c:pt idx="1">
                  <c:v>#N/A</c:v>
                </c:pt>
                <c:pt idx="2">
                  <c:v>1</c:v>
                </c:pt>
                <c:pt idx="3">
                  <c:v>#N/A</c:v>
                </c:pt>
                <c:pt idx="4">
                  <c:v>1.02</c:v>
                </c:pt>
                <c:pt idx="5">
                  <c:v>#N/A</c:v>
                </c:pt>
                <c:pt idx="6">
                  <c:v>1.03</c:v>
                </c:pt>
                <c:pt idx="7">
                  <c:v>#N/A</c:v>
                </c:pt>
                <c:pt idx="8">
                  <c:v>1.06</c:v>
                </c:pt>
                <c:pt idx="9">
                  <c:v>#N/A</c:v>
                </c:pt>
              </c:numCache>
            </c:numRef>
          </c:val>
        </c:ser>
        <c:dLbls>
          <c:showLegendKey val="0"/>
          <c:showVal val="0"/>
          <c:showCatName val="0"/>
          <c:showSerName val="0"/>
          <c:showPercent val="0"/>
          <c:showBubbleSize val="0"/>
        </c:dLbls>
        <c:gapWidth val="150"/>
        <c:overlap val="100"/>
        <c:axId val="135076096"/>
        <c:axId val="135077888"/>
      </c:barChart>
      <c:catAx>
        <c:axId val="13507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077888"/>
        <c:crosses val="autoZero"/>
        <c:auto val="1"/>
        <c:lblAlgn val="ctr"/>
        <c:lblOffset val="100"/>
        <c:tickLblSkip val="1"/>
        <c:tickMarkSkip val="1"/>
        <c:noMultiLvlLbl val="0"/>
      </c:catAx>
      <c:valAx>
        <c:axId val="135077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76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3036</c:v>
                </c:pt>
                <c:pt idx="5">
                  <c:v>2957</c:v>
                </c:pt>
                <c:pt idx="8">
                  <c:v>2906</c:v>
                </c:pt>
                <c:pt idx="11">
                  <c:v>2852</c:v>
                </c:pt>
                <c:pt idx="14">
                  <c:v>2780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95</c:v>
                </c:pt>
                <c:pt idx="3">
                  <c:v>89</c:v>
                </c:pt>
                <c:pt idx="6">
                  <c:v>69</c:v>
                </c:pt>
                <c:pt idx="9">
                  <c:v>67</c:v>
                </c:pt>
                <c:pt idx="12">
                  <c:v>63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325</c:v>
                </c:pt>
                <c:pt idx="3">
                  <c:v>331</c:v>
                </c:pt>
                <c:pt idx="6">
                  <c:v>320</c:v>
                </c:pt>
                <c:pt idx="9">
                  <c:v>237</c:v>
                </c:pt>
                <c:pt idx="12">
                  <c:v>120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687</c:v>
                </c:pt>
                <c:pt idx="3">
                  <c:v>664</c:v>
                </c:pt>
                <c:pt idx="6">
                  <c:v>667</c:v>
                </c:pt>
                <c:pt idx="9">
                  <c:v>667</c:v>
                </c:pt>
                <c:pt idx="12">
                  <c:v>674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4196</c:v>
                </c:pt>
                <c:pt idx="3">
                  <c:v>3864</c:v>
                </c:pt>
                <c:pt idx="6">
                  <c:v>3631</c:v>
                </c:pt>
                <c:pt idx="9">
                  <c:v>3468</c:v>
                </c:pt>
                <c:pt idx="12">
                  <c:v>3141</c:v>
                </c:pt>
              </c:numCache>
            </c:numRef>
          </c:val>
        </c:ser>
        <c:dLbls>
          <c:showLegendKey val="0"/>
          <c:showVal val="0"/>
          <c:showCatName val="0"/>
          <c:showSerName val="0"/>
          <c:showPercent val="0"/>
          <c:showBubbleSize val="0"/>
        </c:dLbls>
        <c:gapWidth val="100"/>
        <c:overlap val="100"/>
        <c:axId val="135509888"/>
        <c:axId val="135524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2267</c:v>
                </c:pt>
                <c:pt idx="2">
                  <c:v>#N/A</c:v>
                </c:pt>
                <c:pt idx="3">
                  <c:v>#N/A</c:v>
                </c:pt>
                <c:pt idx="4">
                  <c:v>1991</c:v>
                </c:pt>
                <c:pt idx="5">
                  <c:v>#N/A</c:v>
                </c:pt>
                <c:pt idx="6">
                  <c:v>#N/A</c:v>
                </c:pt>
                <c:pt idx="7">
                  <c:v>1781</c:v>
                </c:pt>
                <c:pt idx="8">
                  <c:v>#N/A</c:v>
                </c:pt>
                <c:pt idx="9">
                  <c:v>#N/A</c:v>
                </c:pt>
                <c:pt idx="10">
                  <c:v>1587</c:v>
                </c:pt>
                <c:pt idx="11">
                  <c:v>#N/A</c:v>
                </c:pt>
                <c:pt idx="12">
                  <c:v>#N/A</c:v>
                </c:pt>
                <c:pt idx="13">
                  <c:v>1218</c:v>
                </c:pt>
                <c:pt idx="14">
                  <c:v>#N/A</c:v>
                </c:pt>
              </c:numCache>
            </c:numRef>
          </c:val>
          <c:smooth val="0"/>
        </c:ser>
        <c:dLbls>
          <c:showLegendKey val="0"/>
          <c:showVal val="0"/>
          <c:showCatName val="0"/>
          <c:showSerName val="0"/>
          <c:showPercent val="0"/>
          <c:showBubbleSize val="0"/>
        </c:dLbls>
        <c:marker val="1"/>
        <c:smooth val="0"/>
        <c:axId val="135509888"/>
        <c:axId val="135524352"/>
      </c:lineChart>
      <c:catAx>
        <c:axId val="13550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524352"/>
        <c:crosses val="autoZero"/>
        <c:auto val="1"/>
        <c:lblAlgn val="ctr"/>
        <c:lblOffset val="100"/>
        <c:tickLblSkip val="1"/>
        <c:tickMarkSkip val="1"/>
        <c:noMultiLvlLbl val="0"/>
      </c:catAx>
      <c:valAx>
        <c:axId val="135524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50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24177</c:v>
                </c:pt>
                <c:pt idx="5">
                  <c:v>23863</c:v>
                </c:pt>
                <c:pt idx="8">
                  <c:v>24402</c:v>
                </c:pt>
                <c:pt idx="11">
                  <c:v>24553</c:v>
                </c:pt>
                <c:pt idx="14">
                  <c:v>24588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773</c:v>
                </c:pt>
                <c:pt idx="5">
                  <c:v>671</c:v>
                </c:pt>
                <c:pt idx="8">
                  <c:v>578</c:v>
                </c:pt>
                <c:pt idx="11">
                  <c:v>489</c:v>
                </c:pt>
                <c:pt idx="14">
                  <c:v>406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3208</c:v>
                </c:pt>
                <c:pt idx="5">
                  <c:v>4878</c:v>
                </c:pt>
                <c:pt idx="8">
                  <c:v>6178</c:v>
                </c:pt>
                <c:pt idx="11">
                  <c:v>7184</c:v>
                </c:pt>
                <c:pt idx="14">
                  <c:v>7696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538</c:v>
                </c:pt>
                <c:pt idx="3">
                  <c:v>408</c:v>
                </c:pt>
                <c:pt idx="6">
                  <c:v>325</c:v>
                </c:pt>
                <c:pt idx="9">
                  <c:v>212</c:v>
                </c:pt>
                <c:pt idx="12">
                  <c:v>105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5500</c:v>
                </c:pt>
                <c:pt idx="3">
                  <c:v>5389</c:v>
                </c:pt>
                <c:pt idx="6">
                  <c:v>5246</c:v>
                </c:pt>
                <c:pt idx="9">
                  <c:v>5058</c:v>
                </c:pt>
                <c:pt idx="12">
                  <c:v>4671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1278</c:v>
                </c:pt>
                <c:pt idx="3">
                  <c:v>951</c:v>
                </c:pt>
                <c:pt idx="6">
                  <c:v>628</c:v>
                </c:pt>
                <c:pt idx="9">
                  <c:v>384</c:v>
                </c:pt>
                <c:pt idx="12">
                  <c:v>486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8341</c:v>
                </c:pt>
                <c:pt idx="3">
                  <c:v>8228</c:v>
                </c:pt>
                <c:pt idx="6">
                  <c:v>7932</c:v>
                </c:pt>
                <c:pt idx="9">
                  <c:v>7946</c:v>
                </c:pt>
                <c:pt idx="12">
                  <c:v>7931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441</c:v>
                </c:pt>
                <c:pt idx="3">
                  <c:v>360</c:v>
                </c:pt>
                <c:pt idx="6">
                  <c:v>463</c:v>
                </c:pt>
                <c:pt idx="9">
                  <c:v>404</c:v>
                </c:pt>
                <c:pt idx="12">
                  <c:v>347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28048</c:v>
                </c:pt>
                <c:pt idx="3">
                  <c:v>27360</c:v>
                </c:pt>
                <c:pt idx="6">
                  <c:v>26930</c:v>
                </c:pt>
                <c:pt idx="9">
                  <c:v>25733</c:v>
                </c:pt>
                <c:pt idx="12">
                  <c:v>24834</c:v>
                </c:pt>
              </c:numCache>
            </c:numRef>
          </c:val>
        </c:ser>
        <c:dLbls>
          <c:showLegendKey val="0"/>
          <c:showVal val="0"/>
          <c:showCatName val="0"/>
          <c:showSerName val="0"/>
          <c:showPercent val="0"/>
          <c:showBubbleSize val="0"/>
        </c:dLbls>
        <c:gapWidth val="100"/>
        <c:overlap val="100"/>
        <c:axId val="215900160"/>
        <c:axId val="215902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15988</c:v>
                </c:pt>
                <c:pt idx="2">
                  <c:v>#N/A</c:v>
                </c:pt>
                <c:pt idx="3">
                  <c:v>#N/A</c:v>
                </c:pt>
                <c:pt idx="4">
                  <c:v>13283</c:v>
                </c:pt>
                <c:pt idx="5">
                  <c:v>#N/A</c:v>
                </c:pt>
                <c:pt idx="6">
                  <c:v>#N/A</c:v>
                </c:pt>
                <c:pt idx="7">
                  <c:v>10367</c:v>
                </c:pt>
                <c:pt idx="8">
                  <c:v>#N/A</c:v>
                </c:pt>
                <c:pt idx="9">
                  <c:v>#N/A</c:v>
                </c:pt>
                <c:pt idx="10">
                  <c:v>7509</c:v>
                </c:pt>
                <c:pt idx="11">
                  <c:v>#N/A</c:v>
                </c:pt>
                <c:pt idx="12">
                  <c:v>#N/A</c:v>
                </c:pt>
                <c:pt idx="13">
                  <c:v>5686</c:v>
                </c:pt>
                <c:pt idx="14">
                  <c:v>#N/A</c:v>
                </c:pt>
              </c:numCache>
            </c:numRef>
          </c:val>
          <c:smooth val="0"/>
        </c:ser>
        <c:dLbls>
          <c:showLegendKey val="0"/>
          <c:showVal val="0"/>
          <c:showCatName val="0"/>
          <c:showSerName val="0"/>
          <c:showPercent val="0"/>
          <c:showBubbleSize val="0"/>
        </c:dLbls>
        <c:marker val="1"/>
        <c:smooth val="0"/>
        <c:axId val="215900160"/>
        <c:axId val="215902080"/>
      </c:lineChart>
      <c:catAx>
        <c:axId val="21590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5902080"/>
        <c:crosses val="autoZero"/>
        <c:auto val="1"/>
        <c:lblAlgn val="ctr"/>
        <c:lblOffset val="100"/>
        <c:tickLblSkip val="1"/>
        <c:tickMarkSkip val="1"/>
        <c:noMultiLvlLbl val="0"/>
      </c:catAx>
      <c:valAx>
        <c:axId val="215902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90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愛媛県大洲市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46,311
46,187
432.22
24,764,682
23,393,284
1,351,816
15,608,254
24,834,451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44.0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平成１７年１月１日に４市町村により合併しましたが、いずれの市町村も財政力が弱い団体であったため、合併以降も類似団体平均を下回っています。</a:t>
          </a:r>
        </a:p>
        <a:p>
          <a:r>
            <a:rPr kumimoji="1" lang="ja-JP" altLang="en-US" sz="1300">
              <a:latin typeface="ＭＳ Ｐゴシック"/>
            </a:rPr>
            <a:t>　なお、平成２２年度国勢調査において人口が５万人を下回ったため、類似団体の累計が平成２３年度より変更となり、比較する指数が低減しています。</a:t>
          </a:r>
        </a:p>
        <a:p>
          <a:r>
            <a:rPr kumimoji="1" lang="ja-JP" altLang="en-US" sz="1300">
              <a:latin typeface="ＭＳ Ｐゴシック"/>
            </a:rPr>
            <a:t>　市内に中心となる産業がなく、財政基盤が弱い状況ですが、企業誘致の促進や、市税収入の増加など自主財源の確保に努めます。</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135467</xdr:rowOff>
    </xdr:to>
    <xdr:cxnSp macro="">
      <xdr:nvCxnSpPr>
        <xdr:cNvPr id="67" name="直線コネクタ 66"/>
        <xdr:cNvCxnSpPr/>
      </xdr:nvCxnSpPr>
      <xdr:spPr>
        <a:xfrm flipV="1">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0" name="直線コネクタ 69"/>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135467</xdr:rowOff>
    </xdr:to>
    <xdr:cxnSp macro="">
      <xdr:nvCxnSpPr>
        <xdr:cNvPr id="73" name="直線コネクタ 72"/>
        <xdr:cNvCxnSpPr/>
      </xdr:nvCxnSpPr>
      <xdr:spPr>
        <a:xfrm>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115358</xdr:rowOff>
    </xdr:to>
    <xdr:cxnSp macro="">
      <xdr:nvCxnSpPr>
        <xdr:cNvPr id="76" name="直線コネクタ 75"/>
        <xdr:cNvCxnSpPr/>
      </xdr:nvCxnSpPr>
      <xdr:spPr>
        <a:xfrm>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79" name="フローチャート : 判断 78"/>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80" name="テキスト ボックス 79"/>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6" name="円/楕円 85"/>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7"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8" name="円/楕円 87"/>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9" name="テキスト ボックス 88"/>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0" name="円/楕円 89"/>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1" name="テキスト ボックス 90"/>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2" name="円/楕円 91"/>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3" name="テキスト ボックス 92"/>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4" name="円/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適正化計画に基づき公債費を抑制し、また、集中改革プランによる人件費や補助・負担金、委託料など経常的な支出の点検、見直しにより平成２２年度及び平成２３年度は類似団体を下回る水準となっていましたが、平成２４年度は臨時財政対策債を発行しなかったため、比率が悪くなりましたが、平成２５年度及び平成２６年度は、発行可能額の約半額を発行したため、経常収支比率が改善しています。</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155484</xdr:rowOff>
    </xdr:from>
    <xdr:to>
      <xdr:col>7</xdr:col>
      <xdr:colOff>152400</xdr:colOff>
      <xdr:row>59</xdr:row>
      <xdr:rowOff>169273</xdr:rowOff>
    </xdr:to>
    <xdr:cxnSp macro="">
      <xdr:nvCxnSpPr>
        <xdr:cNvPr id="132" name="直線コネクタ 131"/>
        <xdr:cNvCxnSpPr/>
      </xdr:nvCxnSpPr>
      <xdr:spPr>
        <a:xfrm flipV="1">
          <a:off x="4114800" y="1027103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169273</xdr:rowOff>
    </xdr:from>
    <xdr:to>
      <xdr:col>6</xdr:col>
      <xdr:colOff>0</xdr:colOff>
      <xdr:row>60</xdr:row>
      <xdr:rowOff>73660</xdr:rowOff>
    </xdr:to>
    <xdr:cxnSp macro="">
      <xdr:nvCxnSpPr>
        <xdr:cNvPr id="135" name="直線コネクタ 134"/>
        <xdr:cNvCxnSpPr/>
      </xdr:nvCxnSpPr>
      <xdr:spPr>
        <a:xfrm flipV="1">
          <a:off x="3225800" y="1028482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83094</xdr:rowOff>
    </xdr:from>
    <xdr:to>
      <xdr:col>4</xdr:col>
      <xdr:colOff>482600</xdr:colOff>
      <xdr:row>60</xdr:row>
      <xdr:rowOff>73660</xdr:rowOff>
    </xdr:to>
    <xdr:cxnSp macro="">
      <xdr:nvCxnSpPr>
        <xdr:cNvPr id="138" name="直線コネクタ 137"/>
        <xdr:cNvCxnSpPr/>
      </xdr:nvCxnSpPr>
      <xdr:spPr>
        <a:xfrm>
          <a:off x="2336800" y="10198644"/>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55517</xdr:rowOff>
    </xdr:from>
    <xdr:to>
      <xdr:col>3</xdr:col>
      <xdr:colOff>279400</xdr:colOff>
      <xdr:row>59</xdr:row>
      <xdr:rowOff>83094</xdr:rowOff>
    </xdr:to>
    <xdr:cxnSp macro="">
      <xdr:nvCxnSpPr>
        <xdr:cNvPr id="141" name="直線コネクタ 140"/>
        <xdr:cNvCxnSpPr/>
      </xdr:nvCxnSpPr>
      <xdr:spPr>
        <a:xfrm>
          <a:off x="1447800" y="1017106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39188</xdr:rowOff>
    </xdr:from>
    <xdr:to>
      <xdr:col>2</xdr:col>
      <xdr:colOff>127000</xdr:colOff>
      <xdr:row>59</xdr:row>
      <xdr:rowOff>140788</xdr:rowOff>
    </xdr:to>
    <xdr:sp macro="" textlink="">
      <xdr:nvSpPr>
        <xdr:cNvPr id="144" name="フローチャート : 判断 143"/>
        <xdr:cNvSpPr/>
      </xdr:nvSpPr>
      <xdr:spPr>
        <a:xfrm>
          <a:off x="1397000" y="1015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125565</xdr:rowOff>
    </xdr:from>
    <xdr:ext cx="762000" cy="259045"/>
    <xdr:sp macro="" textlink="">
      <xdr:nvSpPr>
        <xdr:cNvPr id="145" name="テキスト ボックス 144"/>
        <xdr:cNvSpPr txBox="1"/>
      </xdr:nvSpPr>
      <xdr:spPr>
        <a:xfrm>
          <a:off x="1066800" y="1024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104684</xdr:rowOff>
    </xdr:from>
    <xdr:to>
      <xdr:col>7</xdr:col>
      <xdr:colOff>203200</xdr:colOff>
      <xdr:row>60</xdr:row>
      <xdr:rowOff>34834</xdr:rowOff>
    </xdr:to>
    <xdr:sp macro="" textlink="">
      <xdr:nvSpPr>
        <xdr:cNvPr id="151" name="円/楕円 150"/>
        <xdr:cNvSpPr/>
      </xdr:nvSpPr>
      <xdr:spPr>
        <a:xfrm>
          <a:off x="49022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121211</xdr:rowOff>
    </xdr:from>
    <xdr:ext cx="762000" cy="259045"/>
    <xdr:sp macro="" textlink="">
      <xdr:nvSpPr>
        <xdr:cNvPr id="152" name="財政構造の弾力性該当値テキスト"/>
        <xdr:cNvSpPr txBox="1"/>
      </xdr:nvSpPr>
      <xdr:spPr>
        <a:xfrm>
          <a:off x="5041900" y="1006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118473</xdr:rowOff>
    </xdr:from>
    <xdr:to>
      <xdr:col>6</xdr:col>
      <xdr:colOff>50800</xdr:colOff>
      <xdr:row>60</xdr:row>
      <xdr:rowOff>48623</xdr:rowOff>
    </xdr:to>
    <xdr:sp macro="" textlink="">
      <xdr:nvSpPr>
        <xdr:cNvPr id="153" name="円/楕円 152"/>
        <xdr:cNvSpPr/>
      </xdr:nvSpPr>
      <xdr:spPr>
        <a:xfrm>
          <a:off x="4064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33400</xdr:rowOff>
    </xdr:from>
    <xdr:ext cx="736600" cy="259045"/>
    <xdr:sp macro="" textlink="">
      <xdr:nvSpPr>
        <xdr:cNvPr id="154" name="テキスト ボックス 153"/>
        <xdr:cNvSpPr txBox="1"/>
      </xdr:nvSpPr>
      <xdr:spPr>
        <a:xfrm>
          <a:off x="3733800" y="10320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22860</xdr:rowOff>
    </xdr:from>
    <xdr:to>
      <xdr:col>4</xdr:col>
      <xdr:colOff>533400</xdr:colOff>
      <xdr:row>60</xdr:row>
      <xdr:rowOff>124460</xdr:rowOff>
    </xdr:to>
    <xdr:sp macro="" textlink="">
      <xdr:nvSpPr>
        <xdr:cNvPr id="155" name="円/楕円 154"/>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109237</xdr:rowOff>
    </xdr:from>
    <xdr:ext cx="762000" cy="259045"/>
    <xdr:sp macro="" textlink="">
      <xdr:nvSpPr>
        <xdr:cNvPr id="156" name="テキスト ボックス 155"/>
        <xdr:cNvSpPr txBox="1"/>
      </xdr:nvSpPr>
      <xdr:spPr>
        <a:xfrm>
          <a:off x="2844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32294</xdr:rowOff>
    </xdr:from>
    <xdr:to>
      <xdr:col>3</xdr:col>
      <xdr:colOff>330200</xdr:colOff>
      <xdr:row>59</xdr:row>
      <xdr:rowOff>133894</xdr:rowOff>
    </xdr:to>
    <xdr:sp macro="" textlink="">
      <xdr:nvSpPr>
        <xdr:cNvPr id="157" name="円/楕円 156"/>
        <xdr:cNvSpPr/>
      </xdr:nvSpPr>
      <xdr:spPr>
        <a:xfrm>
          <a:off x="2286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144071</xdr:rowOff>
    </xdr:from>
    <xdr:ext cx="762000" cy="259045"/>
    <xdr:sp macro="" textlink="">
      <xdr:nvSpPr>
        <xdr:cNvPr id="158" name="テキスト ボックス 157"/>
        <xdr:cNvSpPr txBox="1"/>
      </xdr:nvSpPr>
      <xdr:spPr>
        <a:xfrm>
          <a:off x="1955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4717</xdr:rowOff>
    </xdr:from>
    <xdr:to>
      <xdr:col>2</xdr:col>
      <xdr:colOff>127000</xdr:colOff>
      <xdr:row>59</xdr:row>
      <xdr:rowOff>106317</xdr:rowOff>
    </xdr:to>
    <xdr:sp macro="" textlink="">
      <xdr:nvSpPr>
        <xdr:cNvPr id="159" name="円/楕円 158"/>
        <xdr:cNvSpPr/>
      </xdr:nvSpPr>
      <xdr:spPr>
        <a:xfrm>
          <a:off x="1397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116494</xdr:rowOff>
    </xdr:from>
    <xdr:ext cx="762000" cy="259045"/>
    <xdr:sp macro="" textlink="">
      <xdr:nvSpPr>
        <xdr:cNvPr id="160" name="テキスト ボックス 159"/>
        <xdr:cNvSpPr txBox="1"/>
      </xdr:nvSpPr>
      <xdr:spPr>
        <a:xfrm>
          <a:off x="1066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[161,917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１月に４市町村が合併した大洲市は行政区域が広いため、合併後、市民サービスの低下を招かないよう旧町村役場を支所として、また、連絡所、公民館、その他公共施設もそのまま存続させています。このような地理的要因により類似団体より行政経費が上回っている状況です。</a:t>
          </a:r>
        </a:p>
        <a:p>
          <a:r>
            <a:rPr kumimoji="1" lang="ja-JP" altLang="en-US" sz="1300">
              <a:latin typeface="ＭＳ Ｐゴシック"/>
            </a:rPr>
            <a:t>　なお、類似団体の累計の変更により、平成２３年度から類似団体の平均値に接近しています。</a:t>
          </a:r>
        </a:p>
        <a:p>
          <a:r>
            <a:rPr kumimoji="1" lang="ja-JP" altLang="en-US" sz="1300">
              <a:latin typeface="ＭＳ Ｐゴシック"/>
            </a:rPr>
            <a:t>　今後も集中改革プランによる組織・機構の改革を図り、各種関係施設の整理・統廃合などの見直しを進め、行政の効率化に取り組んでいきます。</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23819</xdr:rowOff>
    </xdr:from>
    <xdr:to>
      <xdr:col>7</xdr:col>
      <xdr:colOff>152400</xdr:colOff>
      <xdr:row>83</xdr:row>
      <xdr:rowOff>41456</xdr:rowOff>
    </xdr:to>
    <xdr:cxnSp macro="">
      <xdr:nvCxnSpPr>
        <xdr:cNvPr id="192" name="直線コネクタ 191"/>
        <xdr:cNvCxnSpPr/>
      </xdr:nvCxnSpPr>
      <xdr:spPr>
        <a:xfrm>
          <a:off x="4114800" y="14254169"/>
          <a:ext cx="838200" cy="1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14754</xdr:rowOff>
    </xdr:from>
    <xdr:to>
      <xdr:col>6</xdr:col>
      <xdr:colOff>0</xdr:colOff>
      <xdr:row>83</xdr:row>
      <xdr:rowOff>23819</xdr:rowOff>
    </xdr:to>
    <xdr:cxnSp macro="">
      <xdr:nvCxnSpPr>
        <xdr:cNvPr id="195" name="直線コネクタ 194"/>
        <xdr:cNvCxnSpPr/>
      </xdr:nvCxnSpPr>
      <xdr:spPr>
        <a:xfrm>
          <a:off x="3225800" y="14245104"/>
          <a:ext cx="889000" cy="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14754</xdr:rowOff>
    </xdr:from>
    <xdr:to>
      <xdr:col>4</xdr:col>
      <xdr:colOff>482600</xdr:colOff>
      <xdr:row>83</xdr:row>
      <xdr:rowOff>32827</xdr:rowOff>
    </xdr:to>
    <xdr:cxnSp macro="">
      <xdr:nvCxnSpPr>
        <xdr:cNvPr id="198" name="直線コネクタ 197"/>
        <xdr:cNvCxnSpPr/>
      </xdr:nvCxnSpPr>
      <xdr:spPr>
        <a:xfrm flipV="1">
          <a:off x="2336800" y="14245104"/>
          <a:ext cx="889000" cy="1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12500</xdr:rowOff>
    </xdr:from>
    <xdr:to>
      <xdr:col>3</xdr:col>
      <xdr:colOff>279400</xdr:colOff>
      <xdr:row>83</xdr:row>
      <xdr:rowOff>32827</xdr:rowOff>
    </xdr:to>
    <xdr:cxnSp macro="">
      <xdr:nvCxnSpPr>
        <xdr:cNvPr id="201" name="直線コネクタ 200"/>
        <xdr:cNvCxnSpPr/>
      </xdr:nvCxnSpPr>
      <xdr:spPr>
        <a:xfrm>
          <a:off x="1447800" y="14242850"/>
          <a:ext cx="889000" cy="2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55618</xdr:rowOff>
    </xdr:from>
    <xdr:to>
      <xdr:col>2</xdr:col>
      <xdr:colOff>127000</xdr:colOff>
      <xdr:row>82</xdr:row>
      <xdr:rowOff>157218</xdr:rowOff>
    </xdr:to>
    <xdr:sp macro="" textlink="">
      <xdr:nvSpPr>
        <xdr:cNvPr id="204" name="フローチャート : 判断 203"/>
        <xdr:cNvSpPr/>
      </xdr:nvSpPr>
      <xdr:spPr>
        <a:xfrm>
          <a:off x="1397000" y="14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167395</xdr:rowOff>
    </xdr:from>
    <xdr:ext cx="762000" cy="259045"/>
    <xdr:sp macro="" textlink="">
      <xdr:nvSpPr>
        <xdr:cNvPr id="205" name="テキスト ボックス 204"/>
        <xdr:cNvSpPr txBox="1"/>
      </xdr:nvSpPr>
      <xdr:spPr>
        <a:xfrm>
          <a:off x="1066800" y="1388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162106</xdr:rowOff>
    </xdr:from>
    <xdr:to>
      <xdr:col>7</xdr:col>
      <xdr:colOff>203200</xdr:colOff>
      <xdr:row>83</xdr:row>
      <xdr:rowOff>92256</xdr:rowOff>
    </xdr:to>
    <xdr:sp macro="" textlink="">
      <xdr:nvSpPr>
        <xdr:cNvPr id="211" name="円/楕円 210"/>
        <xdr:cNvSpPr/>
      </xdr:nvSpPr>
      <xdr:spPr>
        <a:xfrm>
          <a:off x="4902200" y="1422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134183</xdr:rowOff>
    </xdr:from>
    <xdr:ext cx="762000" cy="259045"/>
    <xdr:sp macro="" textlink="">
      <xdr:nvSpPr>
        <xdr:cNvPr id="212" name="人件費・物件費等の状況該当値テキスト"/>
        <xdr:cNvSpPr txBox="1"/>
      </xdr:nvSpPr>
      <xdr:spPr>
        <a:xfrm>
          <a:off x="5041900" y="1419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161,917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144469</xdr:rowOff>
    </xdr:from>
    <xdr:to>
      <xdr:col>6</xdr:col>
      <xdr:colOff>50800</xdr:colOff>
      <xdr:row>83</xdr:row>
      <xdr:rowOff>74619</xdr:rowOff>
    </xdr:to>
    <xdr:sp macro="" textlink="">
      <xdr:nvSpPr>
        <xdr:cNvPr id="213" name="円/楕円 212"/>
        <xdr:cNvSpPr/>
      </xdr:nvSpPr>
      <xdr:spPr>
        <a:xfrm>
          <a:off x="4064000" y="1420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59396</xdr:rowOff>
    </xdr:from>
    <xdr:ext cx="736600" cy="259045"/>
    <xdr:sp macro="" textlink="">
      <xdr:nvSpPr>
        <xdr:cNvPr id="214" name="テキスト ボックス 213"/>
        <xdr:cNvSpPr txBox="1"/>
      </xdr:nvSpPr>
      <xdr:spPr>
        <a:xfrm>
          <a:off x="3733800" y="14289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154,608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135404</xdr:rowOff>
    </xdr:from>
    <xdr:to>
      <xdr:col>4</xdr:col>
      <xdr:colOff>533400</xdr:colOff>
      <xdr:row>83</xdr:row>
      <xdr:rowOff>65554</xdr:rowOff>
    </xdr:to>
    <xdr:sp macro="" textlink="">
      <xdr:nvSpPr>
        <xdr:cNvPr id="215" name="円/楕円 214"/>
        <xdr:cNvSpPr/>
      </xdr:nvSpPr>
      <xdr:spPr>
        <a:xfrm>
          <a:off x="3175000" y="14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50331</xdr:rowOff>
    </xdr:from>
    <xdr:ext cx="762000" cy="259045"/>
    <xdr:sp macro="" textlink="">
      <xdr:nvSpPr>
        <xdr:cNvPr id="216" name="テキスト ボックス 215"/>
        <xdr:cNvSpPr txBox="1"/>
      </xdr:nvSpPr>
      <xdr:spPr>
        <a:xfrm>
          <a:off x="2844800" y="14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150,851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153477</xdr:rowOff>
    </xdr:from>
    <xdr:to>
      <xdr:col>3</xdr:col>
      <xdr:colOff>330200</xdr:colOff>
      <xdr:row>83</xdr:row>
      <xdr:rowOff>83627</xdr:rowOff>
    </xdr:to>
    <xdr:sp macro="" textlink="">
      <xdr:nvSpPr>
        <xdr:cNvPr id="217" name="円/楕円 216"/>
        <xdr:cNvSpPr/>
      </xdr:nvSpPr>
      <xdr:spPr>
        <a:xfrm>
          <a:off x="2286000" y="1421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68404</xdr:rowOff>
    </xdr:from>
    <xdr:ext cx="762000" cy="259045"/>
    <xdr:sp macro="" textlink="">
      <xdr:nvSpPr>
        <xdr:cNvPr id="218" name="テキスト ボックス 217"/>
        <xdr:cNvSpPr txBox="1"/>
      </xdr:nvSpPr>
      <xdr:spPr>
        <a:xfrm>
          <a:off x="1955800" y="1429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158,341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133150</xdr:rowOff>
    </xdr:from>
    <xdr:to>
      <xdr:col>2</xdr:col>
      <xdr:colOff>127000</xdr:colOff>
      <xdr:row>83</xdr:row>
      <xdr:rowOff>63300</xdr:rowOff>
    </xdr:to>
    <xdr:sp macro="" textlink="">
      <xdr:nvSpPr>
        <xdr:cNvPr id="219" name="円/楕円 218"/>
        <xdr:cNvSpPr/>
      </xdr:nvSpPr>
      <xdr:spPr>
        <a:xfrm>
          <a:off x="1397000" y="141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48077</xdr:rowOff>
    </xdr:from>
    <xdr:ext cx="762000" cy="259045"/>
    <xdr:sp macro="" textlink="">
      <xdr:nvSpPr>
        <xdr:cNvPr id="220" name="テキスト ボックス 219"/>
        <xdr:cNvSpPr txBox="1"/>
      </xdr:nvSpPr>
      <xdr:spPr>
        <a:xfrm>
          <a:off x="1066800" y="1427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平成１８年度に給与構造改革を実施し、市町村合併した職員間の給与格差の是正措置を行い、給与水準の適正化を図りましたが、ラスパイレス指数は依然として低い状況にあります。</a:t>
          </a:r>
        </a:p>
        <a:p>
          <a:r>
            <a:rPr kumimoji="1" lang="ja-JP" altLang="en-US" sz="1300">
              <a:latin typeface="ＭＳ Ｐゴシック"/>
            </a:rPr>
            <a:t>　なお、平成２３年度及び平成２４年度は、東日本大震災復興財源に充てるため、国家公務員の給与削減が行われたことで、１００を超える値（平成２４年７月より当市も給与削減を行った結果、９９．９となっています。）となりましたが、平成２５年度はその措置が終了したため、再び１００を切る値となりました。平成２６年度もほぼ横ばいとなってい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145287</xdr:rowOff>
    </xdr:from>
    <xdr:to>
      <xdr:col>24</xdr:col>
      <xdr:colOff>558800</xdr:colOff>
      <xdr:row>85</xdr:row>
      <xdr:rowOff>2794</xdr:rowOff>
    </xdr:to>
    <xdr:cxnSp macro="">
      <xdr:nvCxnSpPr>
        <xdr:cNvPr id="252" name="直線コネクタ 251"/>
        <xdr:cNvCxnSpPr/>
      </xdr:nvCxnSpPr>
      <xdr:spPr>
        <a:xfrm>
          <a:off x="16179800" y="14547087"/>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145287</xdr:rowOff>
    </xdr:from>
    <xdr:to>
      <xdr:col>23</xdr:col>
      <xdr:colOff>406400</xdr:colOff>
      <xdr:row>87</xdr:row>
      <xdr:rowOff>7365</xdr:rowOff>
    </xdr:to>
    <xdr:cxnSp macro="">
      <xdr:nvCxnSpPr>
        <xdr:cNvPr id="255" name="直線コネクタ 254"/>
        <xdr:cNvCxnSpPr/>
      </xdr:nvCxnSpPr>
      <xdr:spPr>
        <a:xfrm flipV="1">
          <a:off x="15290800" y="14547087"/>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169163</xdr:rowOff>
    </xdr:from>
    <xdr:to>
      <xdr:col>22</xdr:col>
      <xdr:colOff>203200</xdr:colOff>
      <xdr:row>87</xdr:row>
      <xdr:rowOff>7365</xdr:rowOff>
    </xdr:to>
    <xdr:cxnSp macro="">
      <xdr:nvCxnSpPr>
        <xdr:cNvPr id="258" name="直線コネクタ 257"/>
        <xdr:cNvCxnSpPr/>
      </xdr:nvCxnSpPr>
      <xdr:spPr>
        <a:xfrm>
          <a:off x="14401800" y="1491386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150113</xdr:rowOff>
    </xdr:from>
    <xdr:to>
      <xdr:col>21</xdr:col>
      <xdr:colOff>0</xdr:colOff>
      <xdr:row>86</xdr:row>
      <xdr:rowOff>169163</xdr:rowOff>
    </xdr:to>
    <xdr:cxnSp macro="">
      <xdr:nvCxnSpPr>
        <xdr:cNvPr id="261" name="直線コネクタ 260"/>
        <xdr:cNvCxnSpPr/>
      </xdr:nvCxnSpPr>
      <xdr:spPr>
        <a:xfrm>
          <a:off x="13512800" y="1455191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106426</xdr:rowOff>
    </xdr:from>
    <xdr:to>
      <xdr:col>19</xdr:col>
      <xdr:colOff>533400</xdr:colOff>
      <xdr:row>86</xdr:row>
      <xdr:rowOff>36576</xdr:rowOff>
    </xdr:to>
    <xdr:sp macro="" textlink="">
      <xdr:nvSpPr>
        <xdr:cNvPr id="264" name="フローチャート : 判断 263"/>
        <xdr:cNvSpPr/>
      </xdr:nvSpPr>
      <xdr:spPr>
        <a:xfrm>
          <a:off x="13462000" y="1467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21353</xdr:rowOff>
    </xdr:from>
    <xdr:ext cx="762000" cy="259045"/>
    <xdr:sp macro="" textlink="">
      <xdr:nvSpPr>
        <xdr:cNvPr id="265" name="テキスト ボックス 264"/>
        <xdr:cNvSpPr txBox="1"/>
      </xdr:nvSpPr>
      <xdr:spPr>
        <a:xfrm>
          <a:off x="13131800" y="147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71" name="円/楕円 270"/>
        <xdr:cNvSpPr/>
      </xdr:nvSpPr>
      <xdr:spPr>
        <a:xfrm>
          <a:off x="169672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139971</xdr:rowOff>
    </xdr:from>
    <xdr:ext cx="762000" cy="259045"/>
    <xdr:sp macro="" textlink="">
      <xdr:nvSpPr>
        <xdr:cNvPr id="272" name="給与水準   （国との比較）該当値テキスト"/>
        <xdr:cNvSpPr txBox="1"/>
      </xdr:nvSpPr>
      <xdr:spPr>
        <a:xfrm>
          <a:off x="17106900" y="1437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94487</xdr:rowOff>
    </xdr:from>
    <xdr:to>
      <xdr:col>23</xdr:col>
      <xdr:colOff>457200</xdr:colOff>
      <xdr:row>85</xdr:row>
      <xdr:rowOff>24637</xdr:rowOff>
    </xdr:to>
    <xdr:sp macro="" textlink="">
      <xdr:nvSpPr>
        <xdr:cNvPr id="273" name="円/楕円 272"/>
        <xdr:cNvSpPr/>
      </xdr:nvSpPr>
      <xdr:spPr>
        <a:xfrm>
          <a:off x="16129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34814</xdr:rowOff>
    </xdr:from>
    <xdr:ext cx="736600" cy="259045"/>
    <xdr:sp macro="" textlink="">
      <xdr:nvSpPr>
        <xdr:cNvPr id="274" name="テキスト ボックス 273"/>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128015</xdr:rowOff>
    </xdr:from>
    <xdr:to>
      <xdr:col>22</xdr:col>
      <xdr:colOff>254000</xdr:colOff>
      <xdr:row>87</xdr:row>
      <xdr:rowOff>58165</xdr:rowOff>
    </xdr:to>
    <xdr:sp macro="" textlink="">
      <xdr:nvSpPr>
        <xdr:cNvPr id="275" name="円/楕円 274"/>
        <xdr:cNvSpPr/>
      </xdr:nvSpPr>
      <xdr:spPr>
        <a:xfrm>
          <a:off x="152400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68342</xdr:rowOff>
    </xdr:from>
    <xdr:ext cx="762000" cy="259045"/>
    <xdr:sp macro="" textlink="">
      <xdr:nvSpPr>
        <xdr:cNvPr id="276" name="テキスト ボックス 275"/>
        <xdr:cNvSpPr txBox="1"/>
      </xdr:nvSpPr>
      <xdr:spPr>
        <a:xfrm>
          <a:off x="14909800" y="1464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118363</xdr:rowOff>
    </xdr:from>
    <xdr:to>
      <xdr:col>21</xdr:col>
      <xdr:colOff>50800</xdr:colOff>
      <xdr:row>87</xdr:row>
      <xdr:rowOff>48513</xdr:rowOff>
    </xdr:to>
    <xdr:sp macro="" textlink="">
      <xdr:nvSpPr>
        <xdr:cNvPr id="277" name="円/楕円 276"/>
        <xdr:cNvSpPr/>
      </xdr:nvSpPr>
      <xdr:spPr>
        <a:xfrm>
          <a:off x="14351000" y="148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58690</xdr:rowOff>
    </xdr:from>
    <xdr:ext cx="762000" cy="259045"/>
    <xdr:sp macro="" textlink="">
      <xdr:nvSpPr>
        <xdr:cNvPr id="278" name="テキスト ボックス 277"/>
        <xdr:cNvSpPr txBox="1"/>
      </xdr:nvSpPr>
      <xdr:spPr>
        <a:xfrm>
          <a:off x="14020800" y="14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99313</xdr:rowOff>
    </xdr:from>
    <xdr:to>
      <xdr:col>19</xdr:col>
      <xdr:colOff>533400</xdr:colOff>
      <xdr:row>85</xdr:row>
      <xdr:rowOff>29463</xdr:rowOff>
    </xdr:to>
    <xdr:sp macro="" textlink="">
      <xdr:nvSpPr>
        <xdr:cNvPr id="279" name="円/楕円 278"/>
        <xdr:cNvSpPr/>
      </xdr:nvSpPr>
      <xdr:spPr>
        <a:xfrm>
          <a:off x="134620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39640</xdr:rowOff>
    </xdr:from>
    <xdr:ext cx="762000" cy="259045"/>
    <xdr:sp macro="" textlink="">
      <xdr:nvSpPr>
        <xdr:cNvPr id="280" name="テキスト ボックス 279"/>
        <xdr:cNvSpPr txBox="1"/>
      </xdr:nvSpPr>
      <xdr:spPr>
        <a:xfrm>
          <a:off x="13131800" y="1426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平成２３年度に類似団体の累計の変更があったものの、依然として類似団体平均を上回っている状況です。</a:t>
          </a:r>
        </a:p>
        <a:p>
          <a:r>
            <a:rPr kumimoji="1" lang="ja-JP" altLang="en-US" sz="1300">
              <a:latin typeface="ＭＳ Ｐゴシック"/>
            </a:rPr>
            <a:t>　これは行政区域が広いという地理的要因により、公民館や保育所といった公共施設が多くなっていることが要因となっています。</a:t>
          </a:r>
        </a:p>
        <a:p>
          <a:r>
            <a:rPr kumimoji="1" lang="ja-JP" altLang="en-US" sz="1300">
              <a:latin typeface="ＭＳ Ｐゴシック"/>
            </a:rPr>
            <a:t>　今後も定員管理適正化計画による適正な定員管理に努めます。</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131778</xdr:rowOff>
    </xdr:from>
    <xdr:to>
      <xdr:col>24</xdr:col>
      <xdr:colOff>558800</xdr:colOff>
      <xdr:row>62</xdr:row>
      <xdr:rowOff>149013</xdr:rowOff>
    </xdr:to>
    <xdr:cxnSp macro="">
      <xdr:nvCxnSpPr>
        <xdr:cNvPr id="317" name="直線コネクタ 316"/>
        <xdr:cNvCxnSpPr/>
      </xdr:nvCxnSpPr>
      <xdr:spPr>
        <a:xfrm flipV="1">
          <a:off x="16179800" y="10761678"/>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149013</xdr:rowOff>
    </xdr:from>
    <xdr:to>
      <xdr:col>23</xdr:col>
      <xdr:colOff>406400</xdr:colOff>
      <xdr:row>62</xdr:row>
      <xdr:rowOff>162802</xdr:rowOff>
    </xdr:to>
    <xdr:cxnSp macro="">
      <xdr:nvCxnSpPr>
        <xdr:cNvPr id="320" name="直線コネクタ 319"/>
        <xdr:cNvCxnSpPr/>
      </xdr:nvCxnSpPr>
      <xdr:spPr>
        <a:xfrm flipV="1">
          <a:off x="15290800" y="1077891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162802</xdr:rowOff>
    </xdr:from>
    <xdr:to>
      <xdr:col>22</xdr:col>
      <xdr:colOff>203200</xdr:colOff>
      <xdr:row>63</xdr:row>
      <xdr:rowOff>23525</xdr:rowOff>
    </xdr:to>
    <xdr:cxnSp macro="">
      <xdr:nvCxnSpPr>
        <xdr:cNvPr id="323" name="直線コネクタ 322"/>
        <xdr:cNvCxnSpPr/>
      </xdr:nvCxnSpPr>
      <xdr:spPr>
        <a:xfrm flipV="1">
          <a:off x="14401800" y="1079270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23525</xdr:rowOff>
    </xdr:from>
    <xdr:to>
      <xdr:col>21</xdr:col>
      <xdr:colOff>0</xdr:colOff>
      <xdr:row>63</xdr:row>
      <xdr:rowOff>66040</xdr:rowOff>
    </xdr:to>
    <xdr:cxnSp macro="">
      <xdr:nvCxnSpPr>
        <xdr:cNvPr id="326" name="直線コネクタ 325"/>
        <xdr:cNvCxnSpPr/>
      </xdr:nvCxnSpPr>
      <xdr:spPr>
        <a:xfrm flipV="1">
          <a:off x="13512800" y="10824875"/>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29" name="フローチャート : 判断 328"/>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0" name="テキスト ボックス 329"/>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80978</xdr:rowOff>
    </xdr:from>
    <xdr:to>
      <xdr:col>24</xdr:col>
      <xdr:colOff>609600</xdr:colOff>
      <xdr:row>63</xdr:row>
      <xdr:rowOff>11128</xdr:rowOff>
    </xdr:to>
    <xdr:sp macro="" textlink="">
      <xdr:nvSpPr>
        <xdr:cNvPr id="336" name="円/楕円 335"/>
        <xdr:cNvSpPr/>
      </xdr:nvSpPr>
      <xdr:spPr>
        <a:xfrm>
          <a:off x="16967200" y="107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53055</xdr:rowOff>
    </xdr:from>
    <xdr:ext cx="762000" cy="259045"/>
    <xdr:sp macro="" textlink="">
      <xdr:nvSpPr>
        <xdr:cNvPr id="337" name="定員管理の状況該当値テキスト"/>
        <xdr:cNvSpPr txBox="1"/>
      </xdr:nvSpPr>
      <xdr:spPr>
        <a:xfrm>
          <a:off x="17106900" y="10682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98213</xdr:rowOff>
    </xdr:from>
    <xdr:to>
      <xdr:col>23</xdr:col>
      <xdr:colOff>457200</xdr:colOff>
      <xdr:row>63</xdr:row>
      <xdr:rowOff>28363</xdr:rowOff>
    </xdr:to>
    <xdr:sp macro="" textlink="">
      <xdr:nvSpPr>
        <xdr:cNvPr id="338" name="円/楕円 337"/>
        <xdr:cNvSpPr/>
      </xdr:nvSpPr>
      <xdr:spPr>
        <a:xfrm>
          <a:off x="16129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13140</xdr:rowOff>
    </xdr:from>
    <xdr:ext cx="736600" cy="259045"/>
    <xdr:sp macro="" textlink="">
      <xdr:nvSpPr>
        <xdr:cNvPr id="339" name="テキスト ボックス 338"/>
        <xdr:cNvSpPr txBox="1"/>
      </xdr:nvSpPr>
      <xdr:spPr>
        <a:xfrm>
          <a:off x="15798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112002</xdr:rowOff>
    </xdr:from>
    <xdr:to>
      <xdr:col>22</xdr:col>
      <xdr:colOff>254000</xdr:colOff>
      <xdr:row>63</xdr:row>
      <xdr:rowOff>42152</xdr:rowOff>
    </xdr:to>
    <xdr:sp macro="" textlink="">
      <xdr:nvSpPr>
        <xdr:cNvPr id="340" name="円/楕円 339"/>
        <xdr:cNvSpPr/>
      </xdr:nvSpPr>
      <xdr:spPr>
        <a:xfrm>
          <a:off x="15240000" y="1074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26929</xdr:rowOff>
    </xdr:from>
    <xdr:ext cx="762000" cy="259045"/>
    <xdr:sp macro="" textlink="">
      <xdr:nvSpPr>
        <xdr:cNvPr id="341" name="テキスト ボックス 340"/>
        <xdr:cNvSpPr txBox="1"/>
      </xdr:nvSpPr>
      <xdr:spPr>
        <a:xfrm>
          <a:off x="14909800" y="1082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144175</xdr:rowOff>
    </xdr:from>
    <xdr:to>
      <xdr:col>21</xdr:col>
      <xdr:colOff>50800</xdr:colOff>
      <xdr:row>63</xdr:row>
      <xdr:rowOff>74325</xdr:rowOff>
    </xdr:to>
    <xdr:sp macro="" textlink="">
      <xdr:nvSpPr>
        <xdr:cNvPr id="342" name="円/楕円 341"/>
        <xdr:cNvSpPr/>
      </xdr:nvSpPr>
      <xdr:spPr>
        <a:xfrm>
          <a:off x="14351000" y="107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59102</xdr:rowOff>
    </xdr:from>
    <xdr:ext cx="762000" cy="259045"/>
    <xdr:sp macro="" textlink="">
      <xdr:nvSpPr>
        <xdr:cNvPr id="343" name="テキスト ボックス 342"/>
        <xdr:cNvSpPr txBox="1"/>
      </xdr:nvSpPr>
      <xdr:spPr>
        <a:xfrm>
          <a:off x="14020800" y="1086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15240</xdr:rowOff>
    </xdr:from>
    <xdr:to>
      <xdr:col>19</xdr:col>
      <xdr:colOff>533400</xdr:colOff>
      <xdr:row>63</xdr:row>
      <xdr:rowOff>116840</xdr:rowOff>
    </xdr:to>
    <xdr:sp macro="" textlink="">
      <xdr:nvSpPr>
        <xdr:cNvPr id="344" name="円/楕円 343"/>
        <xdr:cNvSpPr/>
      </xdr:nvSpPr>
      <xdr:spPr>
        <a:xfrm>
          <a:off x="13462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101617</xdr:rowOff>
    </xdr:from>
    <xdr:ext cx="762000" cy="259045"/>
    <xdr:sp macro="" textlink="">
      <xdr:nvSpPr>
        <xdr:cNvPr id="345" name="テキスト ボックス 344"/>
        <xdr:cNvSpPr txBox="1"/>
      </xdr:nvSpPr>
      <xdr:spPr>
        <a:xfrm>
          <a:off x="13131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公債費負担適正化計画を策定し、市債の発行を抑制したことで、公債費は平成１８年度をピークに順次改善し、平成２３年度決算値で１６．９％となり、当面の目標であった１８％未満を達成しました。</a:t>
          </a:r>
        </a:p>
        <a:p>
          <a:r>
            <a:rPr kumimoji="1" lang="ja-JP" altLang="en-US" sz="1300">
              <a:latin typeface="ＭＳ Ｐゴシック"/>
            </a:rPr>
            <a:t>　平成２６年度もその値は改善しており、引き続き１８％を超えることのないよう、公債費の適切な管理に努め、財政の健全化を進めます。</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28321</xdr:rowOff>
    </xdr:from>
    <xdr:to>
      <xdr:col>24</xdr:col>
      <xdr:colOff>558800</xdr:colOff>
      <xdr:row>38</xdr:row>
      <xdr:rowOff>71755</xdr:rowOff>
    </xdr:to>
    <xdr:cxnSp macro="">
      <xdr:nvCxnSpPr>
        <xdr:cNvPr id="377" name="直線コネクタ 376"/>
        <xdr:cNvCxnSpPr/>
      </xdr:nvCxnSpPr>
      <xdr:spPr>
        <a:xfrm flipV="1">
          <a:off x="16179800" y="6543421"/>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71755</xdr:rowOff>
    </xdr:from>
    <xdr:to>
      <xdr:col>23</xdr:col>
      <xdr:colOff>406400</xdr:colOff>
      <xdr:row>38</xdr:row>
      <xdr:rowOff>107950</xdr:rowOff>
    </xdr:to>
    <xdr:cxnSp macro="">
      <xdr:nvCxnSpPr>
        <xdr:cNvPr id="380" name="直線コネクタ 379"/>
        <xdr:cNvCxnSpPr/>
      </xdr:nvCxnSpPr>
      <xdr:spPr>
        <a:xfrm flipV="1">
          <a:off x="15290800" y="65868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107950</xdr:rowOff>
    </xdr:from>
    <xdr:to>
      <xdr:col>22</xdr:col>
      <xdr:colOff>203200</xdr:colOff>
      <xdr:row>38</xdr:row>
      <xdr:rowOff>153797</xdr:rowOff>
    </xdr:to>
    <xdr:cxnSp macro="">
      <xdr:nvCxnSpPr>
        <xdr:cNvPr id="383" name="直線コネクタ 382"/>
        <xdr:cNvCxnSpPr/>
      </xdr:nvCxnSpPr>
      <xdr:spPr>
        <a:xfrm flipV="1">
          <a:off x="14401800" y="6623050"/>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153797</xdr:rowOff>
    </xdr:from>
    <xdr:to>
      <xdr:col>21</xdr:col>
      <xdr:colOff>0</xdr:colOff>
      <xdr:row>39</xdr:row>
      <xdr:rowOff>20955</xdr:rowOff>
    </xdr:to>
    <xdr:cxnSp macro="">
      <xdr:nvCxnSpPr>
        <xdr:cNvPr id="386" name="直線コネクタ 385"/>
        <xdr:cNvCxnSpPr/>
      </xdr:nvCxnSpPr>
      <xdr:spPr>
        <a:xfrm flipV="1">
          <a:off x="13512800" y="6668897"/>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6477</xdr:rowOff>
    </xdr:from>
    <xdr:to>
      <xdr:col>19</xdr:col>
      <xdr:colOff>533400</xdr:colOff>
      <xdr:row>38</xdr:row>
      <xdr:rowOff>108077</xdr:rowOff>
    </xdr:to>
    <xdr:sp macro="" textlink="">
      <xdr:nvSpPr>
        <xdr:cNvPr id="389" name="フローチャート : 判断 388"/>
        <xdr:cNvSpPr/>
      </xdr:nvSpPr>
      <xdr:spPr>
        <a:xfrm>
          <a:off x="13462000" y="652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118254</xdr:rowOff>
    </xdr:from>
    <xdr:ext cx="762000" cy="259045"/>
    <xdr:sp macro="" textlink="">
      <xdr:nvSpPr>
        <xdr:cNvPr id="390" name="テキスト ボックス 389"/>
        <xdr:cNvSpPr txBox="1"/>
      </xdr:nvSpPr>
      <xdr:spPr>
        <a:xfrm>
          <a:off x="13131800" y="629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148971</xdr:rowOff>
    </xdr:from>
    <xdr:to>
      <xdr:col>24</xdr:col>
      <xdr:colOff>609600</xdr:colOff>
      <xdr:row>38</xdr:row>
      <xdr:rowOff>79121</xdr:rowOff>
    </xdr:to>
    <xdr:sp macro="" textlink="">
      <xdr:nvSpPr>
        <xdr:cNvPr id="396" name="円/楕円 395"/>
        <xdr:cNvSpPr/>
      </xdr:nvSpPr>
      <xdr:spPr>
        <a:xfrm>
          <a:off x="16967200" y="64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121048</xdr:rowOff>
    </xdr:from>
    <xdr:ext cx="762000" cy="259045"/>
    <xdr:sp macro="" textlink="">
      <xdr:nvSpPr>
        <xdr:cNvPr id="397" name="公債費負担の状況該当値テキスト"/>
        <xdr:cNvSpPr txBox="1"/>
      </xdr:nvSpPr>
      <xdr:spPr>
        <a:xfrm>
          <a:off x="17106900" y="6464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20955</xdr:rowOff>
    </xdr:from>
    <xdr:to>
      <xdr:col>23</xdr:col>
      <xdr:colOff>457200</xdr:colOff>
      <xdr:row>38</xdr:row>
      <xdr:rowOff>122555</xdr:rowOff>
    </xdr:to>
    <xdr:sp macro="" textlink="">
      <xdr:nvSpPr>
        <xdr:cNvPr id="398" name="円/楕円 397"/>
        <xdr:cNvSpPr/>
      </xdr:nvSpPr>
      <xdr:spPr>
        <a:xfrm>
          <a:off x="161290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107332</xdr:rowOff>
    </xdr:from>
    <xdr:ext cx="736600" cy="259045"/>
    <xdr:sp macro="" textlink="">
      <xdr:nvSpPr>
        <xdr:cNvPr id="399" name="テキスト ボックス 398"/>
        <xdr:cNvSpPr txBox="1"/>
      </xdr:nvSpPr>
      <xdr:spPr>
        <a:xfrm>
          <a:off x="15798800" y="662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57150</xdr:rowOff>
    </xdr:from>
    <xdr:to>
      <xdr:col>22</xdr:col>
      <xdr:colOff>254000</xdr:colOff>
      <xdr:row>38</xdr:row>
      <xdr:rowOff>158750</xdr:rowOff>
    </xdr:to>
    <xdr:sp macro="" textlink="">
      <xdr:nvSpPr>
        <xdr:cNvPr id="400" name="円/楕円 399"/>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143527</xdr:rowOff>
    </xdr:from>
    <xdr:ext cx="762000" cy="259045"/>
    <xdr:sp macro="" textlink="">
      <xdr:nvSpPr>
        <xdr:cNvPr id="401" name="テキスト ボックス 400"/>
        <xdr:cNvSpPr txBox="1"/>
      </xdr:nvSpPr>
      <xdr:spPr>
        <a:xfrm>
          <a:off x="14909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102997</xdr:rowOff>
    </xdr:from>
    <xdr:to>
      <xdr:col>21</xdr:col>
      <xdr:colOff>50800</xdr:colOff>
      <xdr:row>39</xdr:row>
      <xdr:rowOff>33147</xdr:rowOff>
    </xdr:to>
    <xdr:sp macro="" textlink="">
      <xdr:nvSpPr>
        <xdr:cNvPr id="402" name="円/楕円 401"/>
        <xdr:cNvSpPr/>
      </xdr:nvSpPr>
      <xdr:spPr>
        <a:xfrm>
          <a:off x="14351000" y="66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17924</xdr:rowOff>
    </xdr:from>
    <xdr:ext cx="762000" cy="259045"/>
    <xdr:sp macro="" textlink="">
      <xdr:nvSpPr>
        <xdr:cNvPr id="403" name="テキスト ボックス 402"/>
        <xdr:cNvSpPr txBox="1"/>
      </xdr:nvSpPr>
      <xdr:spPr>
        <a:xfrm>
          <a:off x="14020800" y="670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141605</xdr:rowOff>
    </xdr:from>
    <xdr:to>
      <xdr:col>19</xdr:col>
      <xdr:colOff>533400</xdr:colOff>
      <xdr:row>39</xdr:row>
      <xdr:rowOff>71755</xdr:rowOff>
    </xdr:to>
    <xdr:sp macro="" textlink="">
      <xdr:nvSpPr>
        <xdr:cNvPr id="404" name="円/楕円 403"/>
        <xdr:cNvSpPr/>
      </xdr:nvSpPr>
      <xdr:spPr>
        <a:xfrm>
          <a:off x="134620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56532</xdr:rowOff>
    </xdr:from>
    <xdr:ext cx="762000" cy="259045"/>
    <xdr:sp macro="" textlink="">
      <xdr:nvSpPr>
        <xdr:cNvPr id="405" name="テキスト ボックス 404"/>
        <xdr:cNvSpPr txBox="1"/>
      </xdr:nvSpPr>
      <xdr:spPr>
        <a:xfrm>
          <a:off x="13131800" y="674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市債発行による影響で類似団体平均よりも悪い状況でしたが、公費費負担適正化計画に基づき市債の新規発行を抑制し、市債残高の減少に努め、また、財政調整基金等への基金積み増しにより充当可能財源が増加したため、数値は年々改善し、平成２５年度は類似団体平均よりも低い比率となり、平成２６年度においても引き続き低い値となりました。</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58843</xdr:rowOff>
    </xdr:from>
    <xdr:to>
      <xdr:col>24</xdr:col>
      <xdr:colOff>558800</xdr:colOff>
      <xdr:row>14</xdr:row>
      <xdr:rowOff>85185</xdr:rowOff>
    </xdr:to>
    <xdr:cxnSp macro="">
      <xdr:nvCxnSpPr>
        <xdr:cNvPr id="439" name="直線コネクタ 438"/>
        <xdr:cNvCxnSpPr/>
      </xdr:nvCxnSpPr>
      <xdr:spPr>
        <a:xfrm flipV="1">
          <a:off x="16179800" y="2459143"/>
          <a:ext cx="838200" cy="2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43620</xdr:rowOff>
    </xdr:from>
    <xdr:ext cx="762000" cy="259045"/>
    <xdr:sp macro="" textlink="">
      <xdr:nvSpPr>
        <xdr:cNvPr id="440" name="将来負担の状況平均値テキスト"/>
        <xdr:cNvSpPr txBox="1"/>
      </xdr:nvSpPr>
      <xdr:spPr>
        <a:xfrm>
          <a:off x="17106900" y="244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85185</xdr:rowOff>
    </xdr:from>
    <xdr:to>
      <xdr:col>23</xdr:col>
      <xdr:colOff>406400</xdr:colOff>
      <xdr:row>14</xdr:row>
      <xdr:rowOff>129423</xdr:rowOff>
    </xdr:to>
    <xdr:cxnSp macro="">
      <xdr:nvCxnSpPr>
        <xdr:cNvPr id="442" name="直線コネクタ 441"/>
        <xdr:cNvCxnSpPr/>
      </xdr:nvCxnSpPr>
      <xdr:spPr>
        <a:xfrm flipV="1">
          <a:off x="15290800" y="248548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129423</xdr:rowOff>
    </xdr:from>
    <xdr:to>
      <xdr:col>22</xdr:col>
      <xdr:colOff>203200</xdr:colOff>
      <xdr:row>14</xdr:row>
      <xdr:rowOff>170847</xdr:rowOff>
    </xdr:to>
    <xdr:cxnSp macro="">
      <xdr:nvCxnSpPr>
        <xdr:cNvPr id="445" name="直線コネクタ 444"/>
        <xdr:cNvCxnSpPr/>
      </xdr:nvCxnSpPr>
      <xdr:spPr>
        <a:xfrm flipV="1">
          <a:off x="14401800" y="2529723"/>
          <a:ext cx="889000" cy="4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170847</xdr:rowOff>
    </xdr:from>
    <xdr:to>
      <xdr:col>21</xdr:col>
      <xdr:colOff>0</xdr:colOff>
      <xdr:row>15</xdr:row>
      <xdr:rowOff>35391</xdr:rowOff>
    </xdr:to>
    <xdr:cxnSp macro="">
      <xdr:nvCxnSpPr>
        <xdr:cNvPr id="448" name="直線コネクタ 447"/>
        <xdr:cNvCxnSpPr/>
      </xdr:nvCxnSpPr>
      <xdr:spPr>
        <a:xfrm flipV="1">
          <a:off x="13512800" y="2571147"/>
          <a:ext cx="889000" cy="3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96721</xdr:rowOff>
    </xdr:from>
    <xdr:to>
      <xdr:col>19</xdr:col>
      <xdr:colOff>533400</xdr:colOff>
      <xdr:row>15</xdr:row>
      <xdr:rowOff>26871</xdr:rowOff>
    </xdr:to>
    <xdr:sp macro="" textlink="">
      <xdr:nvSpPr>
        <xdr:cNvPr id="451" name="フローチャート : 判断 450"/>
        <xdr:cNvSpPr/>
      </xdr:nvSpPr>
      <xdr:spPr>
        <a:xfrm>
          <a:off x="13462000" y="24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37048</xdr:rowOff>
    </xdr:from>
    <xdr:ext cx="762000" cy="259045"/>
    <xdr:sp macro="" textlink="">
      <xdr:nvSpPr>
        <xdr:cNvPr id="452" name="テキスト ボックス 451"/>
        <xdr:cNvSpPr txBox="1"/>
      </xdr:nvSpPr>
      <xdr:spPr>
        <a:xfrm>
          <a:off x="13131800" y="226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8043</xdr:rowOff>
    </xdr:from>
    <xdr:to>
      <xdr:col>24</xdr:col>
      <xdr:colOff>609600</xdr:colOff>
      <xdr:row>14</xdr:row>
      <xdr:rowOff>109643</xdr:rowOff>
    </xdr:to>
    <xdr:sp macro="" textlink="">
      <xdr:nvSpPr>
        <xdr:cNvPr id="458" name="円/楕円 457"/>
        <xdr:cNvSpPr/>
      </xdr:nvSpPr>
      <xdr:spPr>
        <a:xfrm>
          <a:off x="16967200" y="2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100770</xdr:rowOff>
    </xdr:from>
    <xdr:ext cx="762000" cy="259045"/>
    <xdr:sp macro="" textlink="">
      <xdr:nvSpPr>
        <xdr:cNvPr id="459" name="将来負担の状況該当値テキスト"/>
        <xdr:cNvSpPr txBox="1"/>
      </xdr:nvSpPr>
      <xdr:spPr>
        <a:xfrm>
          <a:off x="17106900" y="232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34385</xdr:rowOff>
    </xdr:from>
    <xdr:to>
      <xdr:col>23</xdr:col>
      <xdr:colOff>457200</xdr:colOff>
      <xdr:row>14</xdr:row>
      <xdr:rowOff>135985</xdr:rowOff>
    </xdr:to>
    <xdr:sp macro="" textlink="">
      <xdr:nvSpPr>
        <xdr:cNvPr id="460" name="円/楕円 459"/>
        <xdr:cNvSpPr/>
      </xdr:nvSpPr>
      <xdr:spPr>
        <a:xfrm>
          <a:off x="16129000" y="24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146162</xdr:rowOff>
    </xdr:from>
    <xdr:ext cx="736600" cy="259045"/>
    <xdr:sp macro="" textlink="">
      <xdr:nvSpPr>
        <xdr:cNvPr id="461" name="テキスト ボックス 460"/>
        <xdr:cNvSpPr txBox="1"/>
      </xdr:nvSpPr>
      <xdr:spPr>
        <a:xfrm>
          <a:off x="15798800" y="2203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78623</xdr:rowOff>
    </xdr:from>
    <xdr:to>
      <xdr:col>22</xdr:col>
      <xdr:colOff>254000</xdr:colOff>
      <xdr:row>15</xdr:row>
      <xdr:rowOff>8773</xdr:rowOff>
    </xdr:to>
    <xdr:sp macro="" textlink="">
      <xdr:nvSpPr>
        <xdr:cNvPr id="462" name="円/楕円 461"/>
        <xdr:cNvSpPr/>
      </xdr:nvSpPr>
      <xdr:spPr>
        <a:xfrm>
          <a:off x="15240000" y="24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165000</xdr:rowOff>
    </xdr:from>
    <xdr:ext cx="762000" cy="259045"/>
    <xdr:sp macro="" textlink="">
      <xdr:nvSpPr>
        <xdr:cNvPr id="463" name="テキスト ボックス 462"/>
        <xdr:cNvSpPr txBox="1"/>
      </xdr:nvSpPr>
      <xdr:spPr>
        <a:xfrm>
          <a:off x="14909800" y="2565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120047</xdr:rowOff>
    </xdr:from>
    <xdr:to>
      <xdr:col>21</xdr:col>
      <xdr:colOff>50800</xdr:colOff>
      <xdr:row>15</xdr:row>
      <xdr:rowOff>50197</xdr:rowOff>
    </xdr:to>
    <xdr:sp macro="" textlink="">
      <xdr:nvSpPr>
        <xdr:cNvPr id="464" name="円/楕円 463"/>
        <xdr:cNvSpPr/>
      </xdr:nvSpPr>
      <xdr:spPr>
        <a:xfrm>
          <a:off x="14351000" y="252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34974</xdr:rowOff>
    </xdr:from>
    <xdr:ext cx="762000" cy="259045"/>
    <xdr:sp macro="" textlink="">
      <xdr:nvSpPr>
        <xdr:cNvPr id="465" name="テキスト ボックス 464"/>
        <xdr:cNvSpPr txBox="1"/>
      </xdr:nvSpPr>
      <xdr:spPr>
        <a:xfrm>
          <a:off x="14020800" y="260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66" name="円/楕円 465"/>
        <xdr:cNvSpPr/>
      </xdr:nvSpPr>
      <xdr:spPr>
        <a:xfrm>
          <a:off x="13462000" y="255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70968</xdr:rowOff>
    </xdr:from>
    <xdr:ext cx="762000" cy="259045"/>
    <xdr:sp macro="" textlink="">
      <xdr:nvSpPr>
        <xdr:cNvPr id="467" name="テキスト ボックス 466"/>
        <xdr:cNvSpPr txBox="1"/>
      </xdr:nvSpPr>
      <xdr:spPr>
        <a:xfrm>
          <a:off x="13131800" y="264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愛媛県大洲市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46,311
46,187
432.22
24,764,682
23,393,284
1,351,816
15,608,254
24,834,451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44.0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区域が広いという地理的要因により、人口千人当たり職員数は類似団体に比べ高い値となっていますが、ラスパイレス指数が低いことなどから、経常収支比率における人件費の割合は、類似団体平均と同程度となっています。</a:t>
          </a:r>
        </a:p>
        <a:p>
          <a:r>
            <a:rPr kumimoji="1" lang="ja-JP" altLang="en-US" sz="1300">
              <a:latin typeface="ＭＳ Ｐゴシック"/>
            </a:rPr>
            <a:t>　給与水準や定員適正化計画に基づく職員数の削減に取り組み、今後も計画に沿った職員数の適正化に努めます。</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127000</xdr:rowOff>
    </xdr:from>
    <xdr:to>
      <xdr:col>7</xdr:col>
      <xdr:colOff>15875</xdr:colOff>
      <xdr:row>36</xdr:row>
      <xdr:rowOff>149860</xdr:rowOff>
    </xdr:to>
    <xdr:cxnSp macro="">
      <xdr:nvCxnSpPr>
        <xdr:cNvPr id="64" name="直線コネクタ 63"/>
        <xdr:cNvCxnSpPr/>
      </xdr:nvCxnSpPr>
      <xdr:spPr>
        <a:xfrm>
          <a:off x="3987800" y="6299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37</xdr:row>
      <xdr:rowOff>39370</xdr:rowOff>
    </xdr:to>
    <xdr:cxnSp macro="">
      <xdr:nvCxnSpPr>
        <xdr:cNvPr id="67" name="直線コネクタ 66"/>
        <xdr:cNvCxnSpPr/>
      </xdr:nvCxnSpPr>
      <xdr:spPr>
        <a:xfrm flipV="1">
          <a:off x="3098800" y="6299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134620</xdr:rowOff>
    </xdr:from>
    <xdr:to>
      <xdr:col>4</xdr:col>
      <xdr:colOff>346075</xdr:colOff>
      <xdr:row>37</xdr:row>
      <xdr:rowOff>39370</xdr:rowOff>
    </xdr:to>
    <xdr:cxnSp macro="">
      <xdr:nvCxnSpPr>
        <xdr:cNvPr id="70" name="直線コネクタ 69"/>
        <xdr:cNvCxnSpPr/>
      </xdr:nvCxnSpPr>
      <xdr:spPr>
        <a:xfrm>
          <a:off x="2209800" y="630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36</xdr:row>
      <xdr:rowOff>134620</xdr:rowOff>
    </xdr:to>
    <xdr:cxnSp macro="">
      <xdr:nvCxnSpPr>
        <xdr:cNvPr id="73" name="直線コネクタ 72"/>
        <xdr:cNvCxnSpPr/>
      </xdr:nvCxnSpPr>
      <xdr:spPr>
        <a:xfrm>
          <a:off x="1320800" y="629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3" name="円/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71137</xdr:rowOff>
    </xdr:from>
    <xdr:ext cx="762000" cy="259045"/>
    <xdr:sp macro="" textlink="">
      <xdr:nvSpPr>
        <xdr:cNvPr id="84" name="人件費該当値テキスト"/>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5" name="円/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86" name="テキスト ボックス 85"/>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160020</xdr:rowOff>
    </xdr:from>
    <xdr:to>
      <xdr:col>4</xdr:col>
      <xdr:colOff>396875</xdr:colOff>
      <xdr:row>37</xdr:row>
      <xdr:rowOff>90170</xdr:rowOff>
    </xdr:to>
    <xdr:sp macro="" textlink="">
      <xdr:nvSpPr>
        <xdr:cNvPr id="87" name="円/楕円 86"/>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74947</xdr:rowOff>
    </xdr:from>
    <xdr:ext cx="762000" cy="259045"/>
    <xdr:sp macro="" textlink="">
      <xdr:nvSpPr>
        <xdr:cNvPr id="88" name="テキスト ボックス 87"/>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83820</xdr:rowOff>
    </xdr:from>
    <xdr:to>
      <xdr:col>3</xdr:col>
      <xdr:colOff>193675</xdr:colOff>
      <xdr:row>37</xdr:row>
      <xdr:rowOff>13970</xdr:rowOff>
    </xdr:to>
    <xdr:sp macro="" textlink="">
      <xdr:nvSpPr>
        <xdr:cNvPr id="89" name="円/楕円 88"/>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90" name="テキスト ボックス 89"/>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1" name="円/楕円 90"/>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2" name="テキスト ボックス 91"/>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物件費については、職員減少分を臨時職員等の雇用で補っているなどの理由により年々増加しています。</a:t>
          </a:r>
          <a:endParaRPr kumimoji="1" lang="en-US" altLang="ja-JP" sz="1300">
            <a:latin typeface="ＭＳ Ｐゴシック"/>
          </a:endParaRPr>
        </a:p>
        <a:p>
          <a:r>
            <a:rPr kumimoji="1" lang="ja-JP" altLang="en-US" sz="1300">
              <a:latin typeface="ＭＳ Ｐゴシック"/>
            </a:rPr>
            <a:t>　また、平成２６年度は周年事業として公共施設等の修繕に取り組んだことも増加の要因となっています。</a:t>
          </a:r>
        </a:p>
        <a:p>
          <a:r>
            <a:rPr kumimoji="1" lang="ja-JP" altLang="en-US" sz="1300">
              <a:latin typeface="ＭＳ Ｐゴシック"/>
            </a:rPr>
            <a:t>　今後も集中改革プランに沿って事務事業の見直しを行い、委託料などの経常的支出の点検・見直しを進め、引き続き支出の抑制に努めます。</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50800</xdr:rowOff>
    </xdr:from>
    <xdr:to>
      <xdr:col>24</xdr:col>
      <xdr:colOff>31750</xdr:colOff>
      <xdr:row>18</xdr:row>
      <xdr:rowOff>148771</xdr:rowOff>
    </xdr:to>
    <xdr:cxnSp macro="">
      <xdr:nvCxnSpPr>
        <xdr:cNvPr id="127" name="直線コネクタ 126"/>
        <xdr:cNvCxnSpPr/>
      </xdr:nvCxnSpPr>
      <xdr:spPr>
        <a:xfrm>
          <a:off x="15671800" y="31369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156936</xdr:rowOff>
    </xdr:from>
    <xdr:to>
      <xdr:col>22</xdr:col>
      <xdr:colOff>565150</xdr:colOff>
      <xdr:row>18</xdr:row>
      <xdr:rowOff>50800</xdr:rowOff>
    </xdr:to>
    <xdr:cxnSp macro="">
      <xdr:nvCxnSpPr>
        <xdr:cNvPr id="130" name="直線コネクタ 129"/>
        <xdr:cNvCxnSpPr/>
      </xdr:nvCxnSpPr>
      <xdr:spPr>
        <a:xfrm>
          <a:off x="14782800" y="3071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154214</xdr:rowOff>
    </xdr:from>
    <xdr:to>
      <xdr:col>21</xdr:col>
      <xdr:colOff>361950</xdr:colOff>
      <xdr:row>17</xdr:row>
      <xdr:rowOff>156936</xdr:rowOff>
    </xdr:to>
    <xdr:cxnSp macro="">
      <xdr:nvCxnSpPr>
        <xdr:cNvPr id="133" name="直線コネクタ 132"/>
        <xdr:cNvCxnSpPr/>
      </xdr:nvCxnSpPr>
      <xdr:spPr>
        <a:xfrm>
          <a:off x="13893800" y="28974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78014</xdr:rowOff>
    </xdr:from>
    <xdr:to>
      <xdr:col>20</xdr:col>
      <xdr:colOff>158750</xdr:colOff>
      <xdr:row>16</xdr:row>
      <xdr:rowOff>154214</xdr:rowOff>
    </xdr:to>
    <xdr:cxnSp macro="">
      <xdr:nvCxnSpPr>
        <xdr:cNvPr id="136" name="直線コネクタ 135"/>
        <xdr:cNvCxnSpPr/>
      </xdr:nvCxnSpPr>
      <xdr:spPr>
        <a:xfrm>
          <a:off x="13004800" y="28212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39" name="フローチャート : 判断 138"/>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128106</xdr:rowOff>
    </xdr:from>
    <xdr:ext cx="762000" cy="259045"/>
    <xdr:sp macro="" textlink="">
      <xdr:nvSpPr>
        <xdr:cNvPr id="140" name="テキスト ボックス 139"/>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97971</xdr:rowOff>
    </xdr:from>
    <xdr:to>
      <xdr:col>24</xdr:col>
      <xdr:colOff>82550</xdr:colOff>
      <xdr:row>19</xdr:row>
      <xdr:rowOff>28122</xdr:rowOff>
    </xdr:to>
    <xdr:sp macro="" textlink="">
      <xdr:nvSpPr>
        <xdr:cNvPr id="146" name="円/楕円 145"/>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70048</xdr:rowOff>
    </xdr:from>
    <xdr:ext cx="762000" cy="259045"/>
    <xdr:sp macro="" textlink="">
      <xdr:nvSpPr>
        <xdr:cNvPr id="147" name="物件費該当値テキスト"/>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0</xdr:rowOff>
    </xdr:from>
    <xdr:to>
      <xdr:col>22</xdr:col>
      <xdr:colOff>615950</xdr:colOff>
      <xdr:row>18</xdr:row>
      <xdr:rowOff>101600</xdr:rowOff>
    </xdr:to>
    <xdr:sp macro="" textlink="">
      <xdr:nvSpPr>
        <xdr:cNvPr id="148" name="円/楕円 147"/>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86377</xdr:rowOff>
    </xdr:from>
    <xdr:ext cx="736600" cy="259045"/>
    <xdr:sp macro="" textlink="">
      <xdr:nvSpPr>
        <xdr:cNvPr id="149" name="テキスト ボックス 148"/>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106136</xdr:rowOff>
    </xdr:from>
    <xdr:to>
      <xdr:col>21</xdr:col>
      <xdr:colOff>412750</xdr:colOff>
      <xdr:row>18</xdr:row>
      <xdr:rowOff>36286</xdr:rowOff>
    </xdr:to>
    <xdr:sp macro="" textlink="">
      <xdr:nvSpPr>
        <xdr:cNvPr id="150" name="円/楕円 149"/>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21063</xdr:rowOff>
    </xdr:from>
    <xdr:ext cx="762000" cy="259045"/>
    <xdr:sp macro="" textlink="">
      <xdr:nvSpPr>
        <xdr:cNvPr id="151" name="テキスト ボックス 150"/>
        <xdr:cNvSpPr txBox="1"/>
      </xdr:nvSpPr>
      <xdr:spPr>
        <a:xfrm>
          <a:off x="14401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103414</xdr:rowOff>
    </xdr:from>
    <xdr:to>
      <xdr:col>20</xdr:col>
      <xdr:colOff>209550</xdr:colOff>
      <xdr:row>17</xdr:row>
      <xdr:rowOff>33564</xdr:rowOff>
    </xdr:to>
    <xdr:sp macro="" textlink="">
      <xdr:nvSpPr>
        <xdr:cNvPr id="152" name="円/楕円 151"/>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18341</xdr:rowOff>
    </xdr:from>
    <xdr:ext cx="762000" cy="259045"/>
    <xdr:sp macro="" textlink="">
      <xdr:nvSpPr>
        <xdr:cNvPr id="153" name="テキスト ボックス 152"/>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27214</xdr:rowOff>
    </xdr:from>
    <xdr:to>
      <xdr:col>19</xdr:col>
      <xdr:colOff>6350</xdr:colOff>
      <xdr:row>16</xdr:row>
      <xdr:rowOff>128814</xdr:rowOff>
    </xdr:to>
    <xdr:sp macro="" textlink="">
      <xdr:nvSpPr>
        <xdr:cNvPr id="154" name="円/楕円 153"/>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113591</xdr:rowOff>
    </xdr:from>
    <xdr:ext cx="762000" cy="259045"/>
    <xdr:sp macro="" textlink="">
      <xdr:nvSpPr>
        <xdr:cNvPr id="155" name="テキスト ボックス 154"/>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扶助費については、全国平均を下回っていますが、平成２４年度は法改正に伴う障がい者の自立支援給付費の影響により前年に比べ割合が大幅に高くなり、以降も増加しています。</a:t>
          </a:r>
          <a:endParaRPr kumimoji="1" lang="en-US" altLang="ja-JP" sz="1200">
            <a:latin typeface="ＭＳ Ｐゴシック"/>
          </a:endParaRPr>
        </a:p>
        <a:p>
          <a:r>
            <a:rPr kumimoji="1" lang="ja-JP" altLang="en-US" sz="1200">
              <a:latin typeface="ＭＳ Ｐゴシック"/>
            </a:rPr>
            <a:t>　なお、平成２３年度より類似団体の区分変更があったため、平成２２年度の類似団体との差が開いています。</a:t>
          </a:r>
        </a:p>
        <a:p>
          <a:r>
            <a:rPr kumimoji="1" lang="ja-JP" altLang="en-US" sz="1200">
              <a:latin typeface="ＭＳ Ｐゴシック"/>
            </a:rPr>
            <a:t>　今後も医療や介護分野での支出が増加し、また、高齢化も進むことから扶助費の増加が見込まれますが、限られた財源を効率的に活用するよう努めます。</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148772</xdr:rowOff>
    </xdr:from>
    <xdr:to>
      <xdr:col>7</xdr:col>
      <xdr:colOff>15875</xdr:colOff>
      <xdr:row>54</xdr:row>
      <xdr:rowOff>170543</xdr:rowOff>
    </xdr:to>
    <xdr:cxnSp macro="">
      <xdr:nvCxnSpPr>
        <xdr:cNvPr id="190" name="直線コネクタ 189"/>
        <xdr:cNvCxnSpPr/>
      </xdr:nvCxnSpPr>
      <xdr:spPr>
        <a:xfrm>
          <a:off x="3987800" y="94070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137885</xdr:rowOff>
    </xdr:from>
    <xdr:to>
      <xdr:col>5</xdr:col>
      <xdr:colOff>549275</xdr:colOff>
      <xdr:row>54</xdr:row>
      <xdr:rowOff>148772</xdr:rowOff>
    </xdr:to>
    <xdr:cxnSp macro="">
      <xdr:nvCxnSpPr>
        <xdr:cNvPr id="193" name="直線コネクタ 192"/>
        <xdr:cNvCxnSpPr/>
      </xdr:nvCxnSpPr>
      <xdr:spPr>
        <a:xfrm>
          <a:off x="3098800" y="9396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72572</xdr:rowOff>
    </xdr:from>
    <xdr:to>
      <xdr:col>4</xdr:col>
      <xdr:colOff>346075</xdr:colOff>
      <xdr:row>54</xdr:row>
      <xdr:rowOff>137885</xdr:rowOff>
    </xdr:to>
    <xdr:cxnSp macro="">
      <xdr:nvCxnSpPr>
        <xdr:cNvPr id="196" name="直線コネクタ 195"/>
        <xdr:cNvCxnSpPr/>
      </xdr:nvCxnSpPr>
      <xdr:spPr>
        <a:xfrm>
          <a:off x="2209800" y="9330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72572</xdr:rowOff>
    </xdr:to>
    <xdr:cxnSp macro="">
      <xdr:nvCxnSpPr>
        <xdr:cNvPr id="199" name="直線コネクタ 198"/>
        <xdr:cNvCxnSpPr/>
      </xdr:nvCxnSpPr>
      <xdr:spPr>
        <a:xfrm>
          <a:off x="1320800" y="9319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209" name="円/楕円 208"/>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136270</xdr:rowOff>
    </xdr:from>
    <xdr:ext cx="762000" cy="259045"/>
    <xdr:sp macro="" textlink="">
      <xdr:nvSpPr>
        <xdr:cNvPr id="210" name="扶助費該当値テキスト"/>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97972</xdr:rowOff>
    </xdr:from>
    <xdr:to>
      <xdr:col>5</xdr:col>
      <xdr:colOff>600075</xdr:colOff>
      <xdr:row>55</xdr:row>
      <xdr:rowOff>28122</xdr:rowOff>
    </xdr:to>
    <xdr:sp macro="" textlink="">
      <xdr:nvSpPr>
        <xdr:cNvPr id="211" name="円/楕円 210"/>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38299</xdr:rowOff>
    </xdr:from>
    <xdr:ext cx="736600" cy="259045"/>
    <xdr:sp macro="" textlink="">
      <xdr:nvSpPr>
        <xdr:cNvPr id="212" name="テキスト ボックス 211"/>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87085</xdr:rowOff>
    </xdr:from>
    <xdr:to>
      <xdr:col>4</xdr:col>
      <xdr:colOff>396875</xdr:colOff>
      <xdr:row>55</xdr:row>
      <xdr:rowOff>17235</xdr:rowOff>
    </xdr:to>
    <xdr:sp macro="" textlink="">
      <xdr:nvSpPr>
        <xdr:cNvPr id="213" name="円/楕円 212"/>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214" name="テキスト ボックス 213"/>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21772</xdr:rowOff>
    </xdr:from>
    <xdr:to>
      <xdr:col>3</xdr:col>
      <xdr:colOff>193675</xdr:colOff>
      <xdr:row>54</xdr:row>
      <xdr:rowOff>123372</xdr:rowOff>
    </xdr:to>
    <xdr:sp macro="" textlink="">
      <xdr:nvSpPr>
        <xdr:cNvPr id="215" name="円/楕円 214"/>
        <xdr:cNvSpPr/>
      </xdr:nvSpPr>
      <xdr:spPr>
        <a:xfrm>
          <a:off x="2159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133549</xdr:rowOff>
    </xdr:from>
    <xdr:ext cx="762000" cy="259045"/>
    <xdr:sp macro="" textlink="">
      <xdr:nvSpPr>
        <xdr:cNvPr id="216" name="テキスト ボックス 215"/>
        <xdr:cNvSpPr txBox="1"/>
      </xdr:nvSpPr>
      <xdr:spPr>
        <a:xfrm>
          <a:off x="1828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7" name="円/楕円 216"/>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8" name="テキスト ボックス 217"/>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その他に係る経常収支比率は類似団体を下回っています。その他の経費は主に公営企業（法非適）等に対する繰出金となっています。</a:t>
          </a:r>
          <a:endParaRPr kumimoji="1" lang="en-US" altLang="ja-JP" sz="1200">
            <a:latin typeface="ＭＳ Ｐゴシック"/>
          </a:endParaRPr>
        </a:p>
        <a:p>
          <a:r>
            <a:rPr kumimoji="1" lang="ja-JP" altLang="en-US" sz="1200">
              <a:latin typeface="ＭＳ Ｐゴシック"/>
            </a:rPr>
            <a:t>　施設の老朽化や下水道の整備を進めていることなどにより年々繰出額が大きくなっています。</a:t>
          </a:r>
        </a:p>
        <a:p>
          <a:r>
            <a:rPr kumimoji="1" lang="ja-JP" altLang="en-US" sz="1200">
              <a:latin typeface="ＭＳ Ｐゴシック"/>
            </a:rPr>
            <a:t>　下水道、簡易水道事業等建設改良により地方債の発行が伴う事業については、後年度に過度な負担が伴わないよう、引き続き公債費負担適正化計画に沿った健全経営に努めます。</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100330</xdr:rowOff>
    </xdr:from>
    <xdr:to>
      <xdr:col>24</xdr:col>
      <xdr:colOff>31750</xdr:colOff>
      <xdr:row>55</xdr:row>
      <xdr:rowOff>161290</xdr:rowOff>
    </xdr:to>
    <xdr:cxnSp macro="">
      <xdr:nvCxnSpPr>
        <xdr:cNvPr id="251" name="直線コネクタ 250"/>
        <xdr:cNvCxnSpPr/>
      </xdr:nvCxnSpPr>
      <xdr:spPr>
        <a:xfrm>
          <a:off x="15671800" y="9530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62230</xdr:rowOff>
    </xdr:from>
    <xdr:to>
      <xdr:col>22</xdr:col>
      <xdr:colOff>565150</xdr:colOff>
      <xdr:row>55</xdr:row>
      <xdr:rowOff>100330</xdr:rowOff>
    </xdr:to>
    <xdr:cxnSp macro="">
      <xdr:nvCxnSpPr>
        <xdr:cNvPr id="254" name="直線コネクタ 253"/>
        <xdr:cNvCxnSpPr/>
      </xdr:nvCxnSpPr>
      <xdr:spPr>
        <a:xfrm>
          <a:off x="14782800" y="949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39370</xdr:rowOff>
    </xdr:from>
    <xdr:to>
      <xdr:col>21</xdr:col>
      <xdr:colOff>361950</xdr:colOff>
      <xdr:row>55</xdr:row>
      <xdr:rowOff>62230</xdr:rowOff>
    </xdr:to>
    <xdr:cxnSp macro="">
      <xdr:nvCxnSpPr>
        <xdr:cNvPr id="257" name="直線コネクタ 256"/>
        <xdr:cNvCxnSpPr/>
      </xdr:nvCxnSpPr>
      <xdr:spPr>
        <a:xfrm>
          <a:off x="13893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134620</xdr:rowOff>
    </xdr:from>
    <xdr:to>
      <xdr:col>20</xdr:col>
      <xdr:colOff>158750</xdr:colOff>
      <xdr:row>55</xdr:row>
      <xdr:rowOff>39370</xdr:rowOff>
    </xdr:to>
    <xdr:cxnSp macro="">
      <xdr:nvCxnSpPr>
        <xdr:cNvPr id="260" name="直線コネクタ 259"/>
        <xdr:cNvCxnSpPr/>
      </xdr:nvCxnSpPr>
      <xdr:spPr>
        <a:xfrm>
          <a:off x="13004800" y="9392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3" name="フローチャート : 判断 262"/>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4" name="テキスト ボックス 263"/>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70" name="円/楕円 269"/>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71"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49530</xdr:rowOff>
    </xdr:from>
    <xdr:to>
      <xdr:col>22</xdr:col>
      <xdr:colOff>615950</xdr:colOff>
      <xdr:row>55</xdr:row>
      <xdr:rowOff>151130</xdr:rowOff>
    </xdr:to>
    <xdr:sp macro="" textlink="">
      <xdr:nvSpPr>
        <xdr:cNvPr id="272" name="円/楕円 271"/>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161307</xdr:rowOff>
    </xdr:from>
    <xdr:ext cx="736600" cy="259045"/>
    <xdr:sp macro="" textlink="">
      <xdr:nvSpPr>
        <xdr:cNvPr id="273" name="テキスト ボックス 272"/>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11430</xdr:rowOff>
    </xdr:from>
    <xdr:to>
      <xdr:col>21</xdr:col>
      <xdr:colOff>412750</xdr:colOff>
      <xdr:row>55</xdr:row>
      <xdr:rowOff>113030</xdr:rowOff>
    </xdr:to>
    <xdr:sp macro="" textlink="">
      <xdr:nvSpPr>
        <xdr:cNvPr id="274" name="円/楕円 273"/>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123207</xdr:rowOff>
    </xdr:from>
    <xdr:ext cx="762000" cy="259045"/>
    <xdr:sp macro="" textlink="">
      <xdr:nvSpPr>
        <xdr:cNvPr id="275" name="テキスト ボックス 274"/>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160020</xdr:rowOff>
    </xdr:from>
    <xdr:to>
      <xdr:col>20</xdr:col>
      <xdr:colOff>209550</xdr:colOff>
      <xdr:row>55</xdr:row>
      <xdr:rowOff>90170</xdr:rowOff>
    </xdr:to>
    <xdr:sp macro="" textlink="">
      <xdr:nvSpPr>
        <xdr:cNvPr id="276" name="円/楕円 275"/>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100347</xdr:rowOff>
    </xdr:from>
    <xdr:ext cx="762000" cy="259045"/>
    <xdr:sp macro="" textlink="">
      <xdr:nvSpPr>
        <xdr:cNvPr id="277" name="テキスト ボックス 276"/>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83820</xdr:rowOff>
    </xdr:from>
    <xdr:to>
      <xdr:col>19</xdr:col>
      <xdr:colOff>6350</xdr:colOff>
      <xdr:row>55</xdr:row>
      <xdr:rowOff>13970</xdr:rowOff>
    </xdr:to>
    <xdr:sp macro="" textlink="">
      <xdr:nvSpPr>
        <xdr:cNvPr id="278" name="円/楕円 277"/>
        <xdr:cNvSpPr/>
      </xdr:nvSpPr>
      <xdr:spPr>
        <a:xfrm>
          <a:off x="12954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24147</xdr:rowOff>
    </xdr:from>
    <xdr:ext cx="762000" cy="259045"/>
    <xdr:sp macro="" textlink="">
      <xdr:nvSpPr>
        <xdr:cNvPr id="279" name="テキスト ボックス 278"/>
        <xdr:cNvSpPr txBox="1"/>
      </xdr:nvSpPr>
      <xdr:spPr>
        <a:xfrm>
          <a:off x="12623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消防・し尿処理・特別養護老人ホーム等を運営している事務組合に対する負担金が要因となり、類似団体平均を上回っています。</a:t>
          </a:r>
        </a:p>
        <a:p>
          <a:r>
            <a:rPr kumimoji="1" lang="ja-JP" altLang="en-US" sz="1200">
              <a:latin typeface="ＭＳ Ｐゴシック"/>
            </a:rPr>
            <a:t>　平成２５年度及び平成２６年度と、加入している一部事務組合の一部起債の償還が終了したため負担金が減り数値が改善しました。</a:t>
          </a:r>
        </a:p>
        <a:p>
          <a:r>
            <a:rPr kumimoji="1" lang="ja-JP" altLang="en-US" sz="1200">
              <a:latin typeface="ＭＳ Ｐゴシック"/>
            </a:rPr>
            <a:t>　今後も集中改革プランに沿って負担金・補助金等の支出に対する見直しを行い、その抑制に努めます。</a:t>
          </a:r>
        </a:p>
        <a:p>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104140</xdr:rowOff>
    </xdr:from>
    <xdr:to>
      <xdr:col>24</xdr:col>
      <xdr:colOff>31750</xdr:colOff>
      <xdr:row>35</xdr:row>
      <xdr:rowOff>130810</xdr:rowOff>
    </xdr:to>
    <xdr:cxnSp macro="">
      <xdr:nvCxnSpPr>
        <xdr:cNvPr id="311" name="直線コネクタ 310"/>
        <xdr:cNvCxnSpPr/>
      </xdr:nvCxnSpPr>
      <xdr:spPr>
        <a:xfrm flipV="1">
          <a:off x="15671800" y="61048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130810</xdr:rowOff>
    </xdr:from>
    <xdr:to>
      <xdr:col>22</xdr:col>
      <xdr:colOff>565150</xdr:colOff>
      <xdr:row>35</xdr:row>
      <xdr:rowOff>153670</xdr:rowOff>
    </xdr:to>
    <xdr:cxnSp macro="">
      <xdr:nvCxnSpPr>
        <xdr:cNvPr id="314" name="直線コネクタ 313"/>
        <xdr:cNvCxnSpPr/>
      </xdr:nvCxnSpPr>
      <xdr:spPr>
        <a:xfrm flipV="1">
          <a:off x="14782800" y="613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127000</xdr:rowOff>
    </xdr:from>
    <xdr:to>
      <xdr:col>21</xdr:col>
      <xdr:colOff>361950</xdr:colOff>
      <xdr:row>35</xdr:row>
      <xdr:rowOff>153670</xdr:rowOff>
    </xdr:to>
    <xdr:cxnSp macro="">
      <xdr:nvCxnSpPr>
        <xdr:cNvPr id="317" name="直線コネクタ 316"/>
        <xdr:cNvCxnSpPr/>
      </xdr:nvCxnSpPr>
      <xdr:spPr>
        <a:xfrm>
          <a:off x="13893800" y="61277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111760</xdr:rowOff>
    </xdr:from>
    <xdr:to>
      <xdr:col>20</xdr:col>
      <xdr:colOff>158750</xdr:colOff>
      <xdr:row>35</xdr:row>
      <xdr:rowOff>127000</xdr:rowOff>
    </xdr:to>
    <xdr:cxnSp macro="">
      <xdr:nvCxnSpPr>
        <xdr:cNvPr id="320" name="直線コネクタ 319"/>
        <xdr:cNvCxnSpPr/>
      </xdr:nvCxnSpPr>
      <xdr:spPr>
        <a:xfrm>
          <a:off x="13004800" y="61125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115587</xdr:rowOff>
    </xdr:from>
    <xdr:ext cx="762000" cy="259045"/>
    <xdr:sp macro="" textlink="">
      <xdr:nvSpPr>
        <xdr:cNvPr id="324" name="テキスト ボックス 323"/>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53340</xdr:rowOff>
    </xdr:from>
    <xdr:to>
      <xdr:col>24</xdr:col>
      <xdr:colOff>82550</xdr:colOff>
      <xdr:row>35</xdr:row>
      <xdr:rowOff>154940</xdr:rowOff>
    </xdr:to>
    <xdr:sp macro="" textlink="">
      <xdr:nvSpPr>
        <xdr:cNvPr id="330" name="円/楕円 329"/>
        <xdr:cNvSpPr/>
      </xdr:nvSpPr>
      <xdr:spPr>
        <a:xfrm>
          <a:off x="164592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25417</xdr:rowOff>
    </xdr:from>
    <xdr:ext cx="762000" cy="259045"/>
    <xdr:sp macro="" textlink="">
      <xdr:nvSpPr>
        <xdr:cNvPr id="331" name="補助費等該当値テキスト"/>
        <xdr:cNvSpPr txBox="1"/>
      </xdr:nvSpPr>
      <xdr:spPr>
        <a:xfrm>
          <a:off x="16598900" y="602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80010</xdr:rowOff>
    </xdr:from>
    <xdr:to>
      <xdr:col>22</xdr:col>
      <xdr:colOff>615950</xdr:colOff>
      <xdr:row>36</xdr:row>
      <xdr:rowOff>10160</xdr:rowOff>
    </xdr:to>
    <xdr:sp macro="" textlink="">
      <xdr:nvSpPr>
        <xdr:cNvPr id="332" name="円/楕円 331"/>
        <xdr:cNvSpPr/>
      </xdr:nvSpPr>
      <xdr:spPr>
        <a:xfrm>
          <a:off x="15621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166387</xdr:rowOff>
    </xdr:from>
    <xdr:ext cx="736600" cy="259045"/>
    <xdr:sp macro="" textlink="">
      <xdr:nvSpPr>
        <xdr:cNvPr id="333" name="テキスト ボックス 332"/>
        <xdr:cNvSpPr txBox="1"/>
      </xdr:nvSpPr>
      <xdr:spPr>
        <a:xfrm>
          <a:off x="15290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102870</xdr:rowOff>
    </xdr:from>
    <xdr:to>
      <xdr:col>21</xdr:col>
      <xdr:colOff>412750</xdr:colOff>
      <xdr:row>36</xdr:row>
      <xdr:rowOff>33020</xdr:rowOff>
    </xdr:to>
    <xdr:sp macro="" textlink="">
      <xdr:nvSpPr>
        <xdr:cNvPr id="334" name="円/楕円 333"/>
        <xdr:cNvSpPr/>
      </xdr:nvSpPr>
      <xdr:spPr>
        <a:xfrm>
          <a:off x="14732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35" name="テキスト ボックス 334"/>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76200</xdr:rowOff>
    </xdr:from>
    <xdr:to>
      <xdr:col>20</xdr:col>
      <xdr:colOff>209550</xdr:colOff>
      <xdr:row>36</xdr:row>
      <xdr:rowOff>6350</xdr:rowOff>
    </xdr:to>
    <xdr:sp macro="" textlink="">
      <xdr:nvSpPr>
        <xdr:cNvPr id="336" name="円/楕円 335"/>
        <xdr:cNvSpPr/>
      </xdr:nvSpPr>
      <xdr:spPr>
        <a:xfrm>
          <a:off x="13843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162577</xdr:rowOff>
    </xdr:from>
    <xdr:ext cx="762000" cy="259045"/>
    <xdr:sp macro="" textlink="">
      <xdr:nvSpPr>
        <xdr:cNvPr id="337" name="テキスト ボックス 336"/>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60960</xdr:rowOff>
    </xdr:from>
    <xdr:to>
      <xdr:col>19</xdr:col>
      <xdr:colOff>6350</xdr:colOff>
      <xdr:row>35</xdr:row>
      <xdr:rowOff>162560</xdr:rowOff>
    </xdr:to>
    <xdr:sp macro="" textlink="">
      <xdr:nvSpPr>
        <xdr:cNvPr id="338" name="円/楕円 337"/>
        <xdr:cNvSpPr/>
      </xdr:nvSpPr>
      <xdr:spPr>
        <a:xfrm>
          <a:off x="12954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147337</xdr:rowOff>
    </xdr:from>
    <xdr:ext cx="762000" cy="259045"/>
    <xdr:sp macro="" textlink="">
      <xdr:nvSpPr>
        <xdr:cNvPr id="339" name="テキスト ボックス 338"/>
        <xdr:cNvSpPr txBox="1"/>
      </xdr:nvSpPr>
      <xdr:spPr>
        <a:xfrm>
          <a:off x="12623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実施した大型建設事業の際に発行した市債の償還金の影響で、類似団体平均より上回っている状況ですが、平成１８年度に公債費負担適正化計画を策定し、計画に基づき新規発行額を抑制することにより、毎年改善されています。</a:t>
          </a:r>
        </a:p>
        <a:p>
          <a:r>
            <a:rPr kumimoji="1" lang="ja-JP" altLang="en-US" sz="1300">
              <a:latin typeface="ＭＳ Ｐゴシック"/>
            </a:rPr>
            <a:t>　平成２６年度も元利償還金額が減少したため、数値の改善が図られました。　今後も、学校耐震化等大型の建設事業が予定されていますが、適切な起債管理に努めます。</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29845</xdr:rowOff>
    </xdr:from>
    <xdr:to>
      <xdr:col>7</xdr:col>
      <xdr:colOff>15875</xdr:colOff>
      <xdr:row>75</xdr:row>
      <xdr:rowOff>66040</xdr:rowOff>
    </xdr:to>
    <xdr:cxnSp macro="">
      <xdr:nvCxnSpPr>
        <xdr:cNvPr id="371" name="直線コネクタ 370"/>
        <xdr:cNvCxnSpPr/>
      </xdr:nvCxnSpPr>
      <xdr:spPr>
        <a:xfrm flipV="1">
          <a:off x="3987800" y="128885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66040</xdr:rowOff>
    </xdr:from>
    <xdr:to>
      <xdr:col>5</xdr:col>
      <xdr:colOff>549275</xdr:colOff>
      <xdr:row>75</xdr:row>
      <xdr:rowOff>98425</xdr:rowOff>
    </xdr:to>
    <xdr:cxnSp macro="">
      <xdr:nvCxnSpPr>
        <xdr:cNvPr id="374" name="直線コネクタ 373"/>
        <xdr:cNvCxnSpPr/>
      </xdr:nvCxnSpPr>
      <xdr:spPr>
        <a:xfrm flipV="1">
          <a:off x="3098800" y="129247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88900</xdr:rowOff>
    </xdr:from>
    <xdr:to>
      <xdr:col>4</xdr:col>
      <xdr:colOff>346075</xdr:colOff>
      <xdr:row>75</xdr:row>
      <xdr:rowOff>98425</xdr:rowOff>
    </xdr:to>
    <xdr:cxnSp macro="">
      <xdr:nvCxnSpPr>
        <xdr:cNvPr id="377" name="直線コネクタ 376"/>
        <xdr:cNvCxnSpPr/>
      </xdr:nvCxnSpPr>
      <xdr:spPr>
        <a:xfrm>
          <a:off x="2209800" y="129476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88900</xdr:rowOff>
    </xdr:from>
    <xdr:to>
      <xdr:col>3</xdr:col>
      <xdr:colOff>142875</xdr:colOff>
      <xdr:row>75</xdr:row>
      <xdr:rowOff>117475</xdr:rowOff>
    </xdr:to>
    <xdr:cxnSp macro="">
      <xdr:nvCxnSpPr>
        <xdr:cNvPr id="380" name="直線コネクタ 379"/>
        <xdr:cNvCxnSpPr/>
      </xdr:nvCxnSpPr>
      <xdr:spPr>
        <a:xfrm flipV="1">
          <a:off x="1320800" y="12947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125730</xdr:rowOff>
    </xdr:from>
    <xdr:to>
      <xdr:col>1</xdr:col>
      <xdr:colOff>676275</xdr:colOff>
      <xdr:row>75</xdr:row>
      <xdr:rowOff>55880</xdr:rowOff>
    </xdr:to>
    <xdr:sp macro="" textlink="">
      <xdr:nvSpPr>
        <xdr:cNvPr id="383" name="フローチャート : 判断 382"/>
        <xdr:cNvSpPr/>
      </xdr:nvSpPr>
      <xdr:spPr>
        <a:xfrm>
          <a:off x="1270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66057</xdr:rowOff>
    </xdr:from>
    <xdr:ext cx="762000" cy="259045"/>
    <xdr:sp macro="" textlink="">
      <xdr:nvSpPr>
        <xdr:cNvPr id="384" name="テキスト ボックス 383"/>
        <xdr:cNvSpPr txBox="1"/>
      </xdr:nvSpPr>
      <xdr:spPr>
        <a:xfrm>
          <a:off x="939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150495</xdr:rowOff>
    </xdr:from>
    <xdr:to>
      <xdr:col>7</xdr:col>
      <xdr:colOff>66675</xdr:colOff>
      <xdr:row>75</xdr:row>
      <xdr:rowOff>80645</xdr:rowOff>
    </xdr:to>
    <xdr:sp macro="" textlink="">
      <xdr:nvSpPr>
        <xdr:cNvPr id="390" name="円/楕円 389"/>
        <xdr:cNvSpPr/>
      </xdr:nvSpPr>
      <xdr:spPr>
        <a:xfrm>
          <a:off x="47752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122572</xdr:rowOff>
    </xdr:from>
    <xdr:ext cx="762000" cy="259045"/>
    <xdr:sp macro="" textlink="">
      <xdr:nvSpPr>
        <xdr:cNvPr id="391" name="公債費該当値テキスト"/>
        <xdr:cNvSpPr txBox="1"/>
      </xdr:nvSpPr>
      <xdr:spPr>
        <a:xfrm>
          <a:off x="4914900" y="1280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15240</xdr:rowOff>
    </xdr:from>
    <xdr:to>
      <xdr:col>5</xdr:col>
      <xdr:colOff>600075</xdr:colOff>
      <xdr:row>75</xdr:row>
      <xdr:rowOff>116840</xdr:rowOff>
    </xdr:to>
    <xdr:sp macro="" textlink="">
      <xdr:nvSpPr>
        <xdr:cNvPr id="392" name="円/楕円 391"/>
        <xdr:cNvSpPr/>
      </xdr:nvSpPr>
      <xdr:spPr>
        <a:xfrm>
          <a:off x="3937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101616</xdr:rowOff>
    </xdr:from>
    <xdr:ext cx="736600" cy="259045"/>
    <xdr:sp macro="" textlink="">
      <xdr:nvSpPr>
        <xdr:cNvPr id="393" name="テキスト ボックス 392"/>
        <xdr:cNvSpPr txBox="1"/>
      </xdr:nvSpPr>
      <xdr:spPr>
        <a:xfrm>
          <a:off x="3606800" y="1296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47625</xdr:rowOff>
    </xdr:from>
    <xdr:to>
      <xdr:col>4</xdr:col>
      <xdr:colOff>396875</xdr:colOff>
      <xdr:row>75</xdr:row>
      <xdr:rowOff>149225</xdr:rowOff>
    </xdr:to>
    <xdr:sp macro="" textlink="">
      <xdr:nvSpPr>
        <xdr:cNvPr id="394" name="円/楕円 393"/>
        <xdr:cNvSpPr/>
      </xdr:nvSpPr>
      <xdr:spPr>
        <a:xfrm>
          <a:off x="3048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134002</xdr:rowOff>
    </xdr:from>
    <xdr:ext cx="762000" cy="259045"/>
    <xdr:sp macro="" textlink="">
      <xdr:nvSpPr>
        <xdr:cNvPr id="395" name="テキスト ボックス 394"/>
        <xdr:cNvSpPr txBox="1"/>
      </xdr:nvSpPr>
      <xdr:spPr>
        <a:xfrm>
          <a:off x="2717800" y="129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38100</xdr:rowOff>
    </xdr:from>
    <xdr:to>
      <xdr:col>3</xdr:col>
      <xdr:colOff>193675</xdr:colOff>
      <xdr:row>75</xdr:row>
      <xdr:rowOff>139700</xdr:rowOff>
    </xdr:to>
    <xdr:sp macro="" textlink="">
      <xdr:nvSpPr>
        <xdr:cNvPr id="396" name="円/楕円 395"/>
        <xdr:cNvSpPr/>
      </xdr:nvSpPr>
      <xdr:spPr>
        <a:xfrm>
          <a:off x="2159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124477</xdr:rowOff>
    </xdr:from>
    <xdr:ext cx="762000" cy="259045"/>
    <xdr:sp macro="" textlink="">
      <xdr:nvSpPr>
        <xdr:cNvPr id="397" name="テキスト ボックス 396"/>
        <xdr:cNvSpPr txBox="1"/>
      </xdr:nvSpPr>
      <xdr:spPr>
        <a:xfrm>
          <a:off x="1828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66675</xdr:rowOff>
    </xdr:from>
    <xdr:to>
      <xdr:col>1</xdr:col>
      <xdr:colOff>676275</xdr:colOff>
      <xdr:row>75</xdr:row>
      <xdr:rowOff>168275</xdr:rowOff>
    </xdr:to>
    <xdr:sp macro="" textlink="">
      <xdr:nvSpPr>
        <xdr:cNvPr id="398" name="円/楕円 397"/>
        <xdr:cNvSpPr/>
      </xdr:nvSpPr>
      <xdr:spPr>
        <a:xfrm>
          <a:off x="1270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153052</xdr:rowOff>
    </xdr:from>
    <xdr:ext cx="762000" cy="259045"/>
    <xdr:sp macro="" textlink="">
      <xdr:nvSpPr>
        <xdr:cNvPr id="399" name="テキスト ボックス 398"/>
        <xdr:cNvSpPr txBox="1"/>
      </xdr:nvSpPr>
      <xdr:spPr>
        <a:xfrm>
          <a:off x="939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扶助費については類似団体平均を下回っていますが、人件費及び補助費等についてはほぼ平均値、物件費は類似団体平均を上回っている状況です。</a:t>
          </a:r>
        </a:p>
        <a:p>
          <a:r>
            <a:rPr kumimoji="1" lang="ja-JP" altLang="en-US" sz="1300">
              <a:latin typeface="ＭＳ Ｐゴシック"/>
            </a:rPr>
            <a:t>　また、臨時財政対策債の借入を平成２４年度は行わず、平成２５年度及び２６年度は、発行可能額の約半分に抑制したため、経常収支比率が悪くなっています。</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8889</xdr:rowOff>
    </xdr:from>
    <xdr:to>
      <xdr:col>24</xdr:col>
      <xdr:colOff>31750</xdr:colOff>
      <xdr:row>77</xdr:row>
      <xdr:rowOff>66039</xdr:rowOff>
    </xdr:to>
    <xdr:cxnSp macro="">
      <xdr:nvCxnSpPr>
        <xdr:cNvPr id="432" name="直線コネクタ 431"/>
        <xdr:cNvCxnSpPr/>
      </xdr:nvCxnSpPr>
      <xdr:spPr>
        <a:xfrm>
          <a:off x="15671800" y="132105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8889</xdr:rowOff>
    </xdr:from>
    <xdr:to>
      <xdr:col>22</xdr:col>
      <xdr:colOff>565150</xdr:colOff>
      <xdr:row>77</xdr:row>
      <xdr:rowOff>27939</xdr:rowOff>
    </xdr:to>
    <xdr:cxnSp macro="">
      <xdr:nvCxnSpPr>
        <xdr:cNvPr id="435" name="直線コネクタ 434"/>
        <xdr:cNvCxnSpPr/>
      </xdr:nvCxnSpPr>
      <xdr:spPr>
        <a:xfrm flipV="1">
          <a:off x="14782800" y="132105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39370</xdr:rowOff>
    </xdr:from>
    <xdr:to>
      <xdr:col>21</xdr:col>
      <xdr:colOff>361950</xdr:colOff>
      <xdr:row>77</xdr:row>
      <xdr:rowOff>27939</xdr:rowOff>
    </xdr:to>
    <xdr:cxnSp macro="">
      <xdr:nvCxnSpPr>
        <xdr:cNvPr id="438" name="直線コネクタ 437"/>
        <xdr:cNvCxnSpPr/>
      </xdr:nvCxnSpPr>
      <xdr:spPr>
        <a:xfrm>
          <a:off x="13893800" y="1306957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123190</xdr:rowOff>
    </xdr:from>
    <xdr:to>
      <xdr:col>20</xdr:col>
      <xdr:colOff>158750</xdr:colOff>
      <xdr:row>76</xdr:row>
      <xdr:rowOff>39370</xdr:rowOff>
    </xdr:to>
    <xdr:cxnSp macro="">
      <xdr:nvCxnSpPr>
        <xdr:cNvPr id="441" name="直線コネクタ 440"/>
        <xdr:cNvCxnSpPr/>
      </xdr:nvCxnSpPr>
      <xdr:spPr>
        <a:xfrm>
          <a:off x="13004800" y="1298194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44" name="フローチャート : 判断 443"/>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5" name="テキスト ボックス 444"/>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15239</xdr:rowOff>
    </xdr:from>
    <xdr:to>
      <xdr:col>24</xdr:col>
      <xdr:colOff>82550</xdr:colOff>
      <xdr:row>77</xdr:row>
      <xdr:rowOff>116839</xdr:rowOff>
    </xdr:to>
    <xdr:sp macro="" textlink="">
      <xdr:nvSpPr>
        <xdr:cNvPr id="451" name="円/楕円 450"/>
        <xdr:cNvSpPr/>
      </xdr:nvSpPr>
      <xdr:spPr>
        <a:xfrm>
          <a:off x="16459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31766</xdr:rowOff>
    </xdr:from>
    <xdr:ext cx="762000" cy="259045"/>
    <xdr:sp macro="" textlink="">
      <xdr:nvSpPr>
        <xdr:cNvPr id="452" name="公債費以外該当値テキスト"/>
        <xdr:cNvSpPr txBox="1"/>
      </xdr:nvSpPr>
      <xdr:spPr>
        <a:xfrm>
          <a:off x="165989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129539</xdr:rowOff>
    </xdr:from>
    <xdr:to>
      <xdr:col>22</xdr:col>
      <xdr:colOff>615950</xdr:colOff>
      <xdr:row>77</xdr:row>
      <xdr:rowOff>59689</xdr:rowOff>
    </xdr:to>
    <xdr:sp macro="" textlink="">
      <xdr:nvSpPr>
        <xdr:cNvPr id="453" name="円/楕円 452"/>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69867</xdr:rowOff>
    </xdr:from>
    <xdr:ext cx="736600" cy="259045"/>
    <xdr:sp macro="" textlink="">
      <xdr:nvSpPr>
        <xdr:cNvPr id="454" name="テキスト ボックス 453"/>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148589</xdr:rowOff>
    </xdr:from>
    <xdr:to>
      <xdr:col>21</xdr:col>
      <xdr:colOff>412750</xdr:colOff>
      <xdr:row>77</xdr:row>
      <xdr:rowOff>78739</xdr:rowOff>
    </xdr:to>
    <xdr:sp macro="" textlink="">
      <xdr:nvSpPr>
        <xdr:cNvPr id="455" name="円/楕円 454"/>
        <xdr:cNvSpPr/>
      </xdr:nvSpPr>
      <xdr:spPr>
        <a:xfrm>
          <a:off x="14732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56" name="テキスト ボックス 455"/>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160020</xdr:rowOff>
    </xdr:from>
    <xdr:to>
      <xdr:col>20</xdr:col>
      <xdr:colOff>209550</xdr:colOff>
      <xdr:row>76</xdr:row>
      <xdr:rowOff>90170</xdr:rowOff>
    </xdr:to>
    <xdr:sp macro="" textlink="">
      <xdr:nvSpPr>
        <xdr:cNvPr id="457" name="円/楕円 456"/>
        <xdr:cNvSpPr/>
      </xdr:nvSpPr>
      <xdr:spPr>
        <a:xfrm>
          <a:off x="13843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100347</xdr:rowOff>
    </xdr:from>
    <xdr:ext cx="762000" cy="259045"/>
    <xdr:sp macro="" textlink="">
      <xdr:nvSpPr>
        <xdr:cNvPr id="458" name="テキスト ボックス 457"/>
        <xdr:cNvSpPr txBox="1"/>
      </xdr:nvSpPr>
      <xdr:spPr>
        <a:xfrm>
          <a:off x="13512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59" name="円/楕円 458"/>
        <xdr:cNvSpPr/>
      </xdr:nvSpPr>
      <xdr:spPr>
        <a:xfrm>
          <a:off x="12954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60" name="テキスト ボックス 459"/>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愛媛県大洲市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49784</xdr:rowOff>
    </xdr:from>
    <xdr:to>
      <xdr:col>4</xdr:col>
      <xdr:colOff>1117600</xdr:colOff>
      <xdr:row>16</xdr:row>
      <xdr:rowOff>79667</xdr:rowOff>
    </xdr:to>
    <xdr:cxnSp macro="">
      <xdr:nvCxnSpPr>
        <xdr:cNvPr id="50" name="直線コネクタ 49"/>
        <xdr:cNvCxnSpPr/>
      </xdr:nvCxnSpPr>
      <xdr:spPr bwMode="auto">
        <a:xfrm flipV="1">
          <a:off x="5003800" y="2840609"/>
          <a:ext cx="647700" cy="29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73254</xdr:rowOff>
    </xdr:from>
    <xdr:to>
      <xdr:col>4</xdr:col>
      <xdr:colOff>469900</xdr:colOff>
      <xdr:row>16</xdr:row>
      <xdr:rowOff>79667</xdr:rowOff>
    </xdr:to>
    <xdr:cxnSp macro="">
      <xdr:nvCxnSpPr>
        <xdr:cNvPr id="53" name="直線コネクタ 52"/>
        <xdr:cNvCxnSpPr/>
      </xdr:nvCxnSpPr>
      <xdr:spPr bwMode="auto">
        <a:xfrm>
          <a:off x="4305300" y="2864079"/>
          <a:ext cx="698500" cy="6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26835</xdr:rowOff>
    </xdr:from>
    <xdr:to>
      <xdr:col>3</xdr:col>
      <xdr:colOff>904875</xdr:colOff>
      <xdr:row>16</xdr:row>
      <xdr:rowOff>73254</xdr:rowOff>
    </xdr:to>
    <xdr:cxnSp macro="">
      <xdr:nvCxnSpPr>
        <xdr:cNvPr id="56" name="直線コネクタ 55"/>
        <xdr:cNvCxnSpPr/>
      </xdr:nvCxnSpPr>
      <xdr:spPr bwMode="auto">
        <a:xfrm>
          <a:off x="3606800" y="2817660"/>
          <a:ext cx="698500" cy="46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26835</xdr:rowOff>
    </xdr:from>
    <xdr:to>
      <xdr:col>3</xdr:col>
      <xdr:colOff>206375</xdr:colOff>
      <xdr:row>16</xdr:row>
      <xdr:rowOff>74447</xdr:rowOff>
    </xdr:to>
    <xdr:cxnSp macro="">
      <xdr:nvCxnSpPr>
        <xdr:cNvPr id="59" name="直線コネクタ 58"/>
        <xdr:cNvCxnSpPr/>
      </xdr:nvCxnSpPr>
      <xdr:spPr bwMode="auto">
        <a:xfrm flipV="1">
          <a:off x="2908300" y="2817660"/>
          <a:ext cx="698500" cy="47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109918</xdr:rowOff>
    </xdr:from>
    <xdr:to>
      <xdr:col>2</xdr:col>
      <xdr:colOff>692150</xdr:colOff>
      <xdr:row>19</xdr:row>
      <xdr:rowOff>40068</xdr:rowOff>
    </xdr:to>
    <xdr:sp macro="" textlink="">
      <xdr:nvSpPr>
        <xdr:cNvPr id="62" name="フローチャート : 判断 61"/>
        <xdr:cNvSpPr/>
      </xdr:nvSpPr>
      <xdr:spPr bwMode="auto">
        <a:xfrm>
          <a:off x="2857500" y="3243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24845</xdr:rowOff>
    </xdr:from>
    <xdr:ext cx="762000" cy="259045"/>
    <xdr:sp macro="" textlink="">
      <xdr:nvSpPr>
        <xdr:cNvPr id="63" name="テキスト ボックス 62"/>
        <xdr:cNvSpPr txBox="1"/>
      </xdr:nvSpPr>
      <xdr:spPr>
        <a:xfrm>
          <a:off x="2527300" y="333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170434</xdr:rowOff>
    </xdr:from>
    <xdr:to>
      <xdr:col>5</xdr:col>
      <xdr:colOff>34925</xdr:colOff>
      <xdr:row>16</xdr:row>
      <xdr:rowOff>100584</xdr:rowOff>
    </xdr:to>
    <xdr:sp macro="" textlink="">
      <xdr:nvSpPr>
        <xdr:cNvPr id="69" name="円/楕円 68"/>
        <xdr:cNvSpPr/>
      </xdr:nvSpPr>
      <xdr:spPr bwMode="auto">
        <a:xfrm>
          <a:off x="5600700" y="278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15511</xdr:rowOff>
    </xdr:from>
    <xdr:ext cx="762000" cy="259045"/>
    <xdr:sp macro="" textlink="">
      <xdr:nvSpPr>
        <xdr:cNvPr id="70" name="人口1人当たり決算額の推移該当値テキスト130"/>
        <xdr:cNvSpPr txBox="1"/>
      </xdr:nvSpPr>
      <xdr:spPr>
        <a:xfrm>
          <a:off x="5740400" y="263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116,330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28867</xdr:rowOff>
    </xdr:from>
    <xdr:to>
      <xdr:col>4</xdr:col>
      <xdr:colOff>520700</xdr:colOff>
      <xdr:row>16</xdr:row>
      <xdr:rowOff>130467</xdr:rowOff>
    </xdr:to>
    <xdr:sp macro="" textlink="">
      <xdr:nvSpPr>
        <xdr:cNvPr id="71" name="円/楕円 70"/>
        <xdr:cNvSpPr/>
      </xdr:nvSpPr>
      <xdr:spPr bwMode="auto">
        <a:xfrm>
          <a:off x="4953000" y="2819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140644</xdr:rowOff>
    </xdr:from>
    <xdr:ext cx="736600" cy="259045"/>
    <xdr:sp macro="" textlink="">
      <xdr:nvSpPr>
        <xdr:cNvPr id="72" name="テキスト ボックス 71"/>
        <xdr:cNvSpPr txBox="1"/>
      </xdr:nvSpPr>
      <xdr:spPr>
        <a:xfrm>
          <a:off x="4622800" y="258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113,977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22454</xdr:rowOff>
    </xdr:from>
    <xdr:to>
      <xdr:col>3</xdr:col>
      <xdr:colOff>955675</xdr:colOff>
      <xdr:row>16</xdr:row>
      <xdr:rowOff>124054</xdr:rowOff>
    </xdr:to>
    <xdr:sp macro="" textlink="">
      <xdr:nvSpPr>
        <xdr:cNvPr id="73" name="円/楕円 72"/>
        <xdr:cNvSpPr/>
      </xdr:nvSpPr>
      <xdr:spPr bwMode="auto">
        <a:xfrm>
          <a:off x="4254500" y="281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134231</xdr:rowOff>
    </xdr:from>
    <xdr:ext cx="762000" cy="259045"/>
    <xdr:sp macro="" textlink="">
      <xdr:nvSpPr>
        <xdr:cNvPr id="74" name="テキスト ボックス 73"/>
        <xdr:cNvSpPr txBox="1"/>
      </xdr:nvSpPr>
      <xdr:spPr>
        <a:xfrm>
          <a:off x="3924300" y="258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114,482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147485</xdr:rowOff>
    </xdr:from>
    <xdr:to>
      <xdr:col>3</xdr:col>
      <xdr:colOff>257175</xdr:colOff>
      <xdr:row>16</xdr:row>
      <xdr:rowOff>77635</xdr:rowOff>
    </xdr:to>
    <xdr:sp macro="" textlink="">
      <xdr:nvSpPr>
        <xdr:cNvPr id="75" name="円/楕円 74"/>
        <xdr:cNvSpPr/>
      </xdr:nvSpPr>
      <xdr:spPr bwMode="auto">
        <a:xfrm>
          <a:off x="3556000" y="2766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87812</xdr:rowOff>
    </xdr:from>
    <xdr:ext cx="762000" cy="259045"/>
    <xdr:sp macro="" textlink="">
      <xdr:nvSpPr>
        <xdr:cNvPr id="76" name="テキスト ボックス 75"/>
        <xdr:cNvSpPr txBox="1"/>
      </xdr:nvSpPr>
      <xdr:spPr>
        <a:xfrm>
          <a:off x="3225800" y="25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118,137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23647</xdr:rowOff>
    </xdr:from>
    <xdr:to>
      <xdr:col>2</xdr:col>
      <xdr:colOff>692150</xdr:colOff>
      <xdr:row>16</xdr:row>
      <xdr:rowOff>125247</xdr:rowOff>
    </xdr:to>
    <xdr:sp macro="" textlink="">
      <xdr:nvSpPr>
        <xdr:cNvPr id="77" name="円/楕円 76"/>
        <xdr:cNvSpPr/>
      </xdr:nvSpPr>
      <xdr:spPr bwMode="auto">
        <a:xfrm>
          <a:off x="2857500" y="281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135424</xdr:rowOff>
    </xdr:from>
    <xdr:ext cx="762000" cy="259045"/>
    <xdr:sp macro="" textlink="">
      <xdr:nvSpPr>
        <xdr:cNvPr id="78" name="テキスト ボックス 77"/>
        <xdr:cNvSpPr txBox="1"/>
      </xdr:nvSpPr>
      <xdr:spPr>
        <a:xfrm>
          <a:off x="2527300" y="258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303064</xdr:rowOff>
    </xdr:from>
    <xdr:to>
      <xdr:col>4</xdr:col>
      <xdr:colOff>1117600</xdr:colOff>
      <xdr:row>37</xdr:row>
      <xdr:rowOff>331529</xdr:rowOff>
    </xdr:to>
    <xdr:cxnSp macro="">
      <xdr:nvCxnSpPr>
        <xdr:cNvPr id="112" name="直線コネクタ 111"/>
        <xdr:cNvCxnSpPr/>
      </xdr:nvCxnSpPr>
      <xdr:spPr bwMode="auto">
        <a:xfrm>
          <a:off x="5003800" y="7427764"/>
          <a:ext cx="647700" cy="28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288163</xdr:rowOff>
    </xdr:from>
    <xdr:to>
      <xdr:col>4</xdr:col>
      <xdr:colOff>469900</xdr:colOff>
      <xdr:row>37</xdr:row>
      <xdr:rowOff>303064</xdr:rowOff>
    </xdr:to>
    <xdr:cxnSp macro="">
      <xdr:nvCxnSpPr>
        <xdr:cNvPr id="115" name="直線コネクタ 114"/>
        <xdr:cNvCxnSpPr/>
      </xdr:nvCxnSpPr>
      <xdr:spPr bwMode="auto">
        <a:xfrm>
          <a:off x="4305300" y="7412863"/>
          <a:ext cx="698500" cy="14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272455</xdr:rowOff>
    </xdr:from>
    <xdr:to>
      <xdr:col>3</xdr:col>
      <xdr:colOff>904875</xdr:colOff>
      <xdr:row>37</xdr:row>
      <xdr:rowOff>288163</xdr:rowOff>
    </xdr:to>
    <xdr:cxnSp macro="">
      <xdr:nvCxnSpPr>
        <xdr:cNvPr id="118" name="直線コネクタ 117"/>
        <xdr:cNvCxnSpPr/>
      </xdr:nvCxnSpPr>
      <xdr:spPr bwMode="auto">
        <a:xfrm>
          <a:off x="3606800" y="7397155"/>
          <a:ext cx="698500" cy="15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252399</xdr:rowOff>
    </xdr:from>
    <xdr:to>
      <xdr:col>3</xdr:col>
      <xdr:colOff>206375</xdr:colOff>
      <xdr:row>37</xdr:row>
      <xdr:rowOff>272455</xdr:rowOff>
    </xdr:to>
    <xdr:cxnSp macro="">
      <xdr:nvCxnSpPr>
        <xdr:cNvPr id="121" name="直線コネクタ 120"/>
        <xdr:cNvCxnSpPr/>
      </xdr:nvCxnSpPr>
      <xdr:spPr bwMode="auto">
        <a:xfrm>
          <a:off x="2908300" y="7377099"/>
          <a:ext cx="698500" cy="20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282728</xdr:rowOff>
    </xdr:from>
    <xdr:to>
      <xdr:col>2</xdr:col>
      <xdr:colOff>692150</xdr:colOff>
      <xdr:row>38</xdr:row>
      <xdr:rowOff>41428</xdr:rowOff>
    </xdr:to>
    <xdr:sp macro="" textlink="">
      <xdr:nvSpPr>
        <xdr:cNvPr id="124" name="フローチャート : 判断 123"/>
        <xdr:cNvSpPr/>
      </xdr:nvSpPr>
      <xdr:spPr bwMode="auto">
        <a:xfrm>
          <a:off x="2857500" y="74074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26205</xdr:rowOff>
    </xdr:from>
    <xdr:ext cx="762000" cy="259045"/>
    <xdr:sp macro="" textlink="">
      <xdr:nvSpPr>
        <xdr:cNvPr id="125" name="テキスト ボックス 124"/>
        <xdr:cNvSpPr txBox="1"/>
      </xdr:nvSpPr>
      <xdr:spPr>
        <a:xfrm>
          <a:off x="2527300" y="749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280729</xdr:rowOff>
    </xdr:from>
    <xdr:to>
      <xdr:col>5</xdr:col>
      <xdr:colOff>34925</xdr:colOff>
      <xdr:row>38</xdr:row>
      <xdr:rowOff>39429</xdr:rowOff>
    </xdr:to>
    <xdr:sp macro="" textlink="">
      <xdr:nvSpPr>
        <xdr:cNvPr id="131" name="円/楕円 130"/>
        <xdr:cNvSpPr/>
      </xdr:nvSpPr>
      <xdr:spPr bwMode="auto">
        <a:xfrm>
          <a:off x="5600700" y="740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239843</xdr:rowOff>
    </xdr:from>
    <xdr:ext cx="762000" cy="259045"/>
    <xdr:sp macro="" textlink="">
      <xdr:nvSpPr>
        <xdr:cNvPr id="132" name="人口1人当たり決算額の推移該当値テキスト445"/>
        <xdr:cNvSpPr txBox="1"/>
      </xdr:nvSpPr>
      <xdr:spPr>
        <a:xfrm>
          <a:off x="5740400" y="736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26,318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252264</xdr:rowOff>
    </xdr:from>
    <xdr:to>
      <xdr:col>4</xdr:col>
      <xdr:colOff>520700</xdr:colOff>
      <xdr:row>38</xdr:row>
      <xdr:rowOff>10964</xdr:rowOff>
    </xdr:to>
    <xdr:sp macro="" textlink="">
      <xdr:nvSpPr>
        <xdr:cNvPr id="133" name="円/楕円 132"/>
        <xdr:cNvSpPr/>
      </xdr:nvSpPr>
      <xdr:spPr bwMode="auto">
        <a:xfrm>
          <a:off x="4953000" y="737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21141</xdr:rowOff>
    </xdr:from>
    <xdr:ext cx="736600" cy="259045"/>
    <xdr:sp macro="" textlink="">
      <xdr:nvSpPr>
        <xdr:cNvPr id="134" name="テキスト ボックス 133"/>
        <xdr:cNvSpPr txBox="1"/>
      </xdr:nvSpPr>
      <xdr:spPr>
        <a:xfrm>
          <a:off x="4622800" y="714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33,789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237363</xdr:rowOff>
    </xdr:from>
    <xdr:to>
      <xdr:col>3</xdr:col>
      <xdr:colOff>955675</xdr:colOff>
      <xdr:row>37</xdr:row>
      <xdr:rowOff>338963</xdr:rowOff>
    </xdr:to>
    <xdr:sp macro="" textlink="">
      <xdr:nvSpPr>
        <xdr:cNvPr id="135" name="円/楕円 134"/>
        <xdr:cNvSpPr/>
      </xdr:nvSpPr>
      <xdr:spPr bwMode="auto">
        <a:xfrm>
          <a:off x="4254500" y="7362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6240</xdr:rowOff>
    </xdr:from>
    <xdr:ext cx="762000" cy="259045"/>
    <xdr:sp macro="" textlink="">
      <xdr:nvSpPr>
        <xdr:cNvPr id="136" name="テキスト ボックス 135"/>
        <xdr:cNvSpPr txBox="1"/>
      </xdr:nvSpPr>
      <xdr:spPr>
        <a:xfrm>
          <a:off x="3924300" y="713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37,700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221655</xdr:rowOff>
    </xdr:from>
    <xdr:to>
      <xdr:col>3</xdr:col>
      <xdr:colOff>257175</xdr:colOff>
      <xdr:row>37</xdr:row>
      <xdr:rowOff>323255</xdr:rowOff>
    </xdr:to>
    <xdr:sp macro="" textlink="">
      <xdr:nvSpPr>
        <xdr:cNvPr id="137" name="円/楕円 136"/>
        <xdr:cNvSpPr/>
      </xdr:nvSpPr>
      <xdr:spPr bwMode="auto">
        <a:xfrm>
          <a:off x="3556000" y="734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161982</xdr:rowOff>
    </xdr:from>
    <xdr:ext cx="762000" cy="259045"/>
    <xdr:sp macro="" textlink="">
      <xdr:nvSpPr>
        <xdr:cNvPr id="138" name="テキスト ボックス 137"/>
        <xdr:cNvSpPr txBox="1"/>
      </xdr:nvSpPr>
      <xdr:spPr>
        <a:xfrm>
          <a:off x="3225800" y="71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41,823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201599</xdr:rowOff>
    </xdr:from>
    <xdr:to>
      <xdr:col>2</xdr:col>
      <xdr:colOff>692150</xdr:colOff>
      <xdr:row>37</xdr:row>
      <xdr:rowOff>303199</xdr:rowOff>
    </xdr:to>
    <xdr:sp macro="" textlink="">
      <xdr:nvSpPr>
        <xdr:cNvPr id="139" name="円/楕円 138"/>
        <xdr:cNvSpPr/>
      </xdr:nvSpPr>
      <xdr:spPr bwMode="auto">
        <a:xfrm>
          <a:off x="2857500" y="7326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141926</xdr:rowOff>
    </xdr:from>
    <xdr:ext cx="762000" cy="259045"/>
    <xdr:sp macro="" textlink="">
      <xdr:nvSpPr>
        <xdr:cNvPr id="140" name="テキスト ボックス 139"/>
        <xdr:cNvSpPr txBox="1"/>
      </xdr:nvSpPr>
      <xdr:spPr>
        <a:xfrm>
          <a:off x="2527300" y="709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平成２０年度以降、毎年積み増しを行うことができ、平成２４年度に目標としていた</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億円を積み立てることができました。以降、運用益の積立を行っています。</a:t>
          </a:r>
        </a:p>
        <a:p>
          <a:r>
            <a:rPr kumimoji="1" lang="ja-JP" altLang="en-US" sz="1100">
              <a:latin typeface="ＭＳ ゴシック" pitchFamily="49" charset="-128"/>
              <a:ea typeface="ＭＳ ゴシック" pitchFamily="49" charset="-128"/>
            </a:rPr>
            <a:t>・実質収支額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行政改革大綱などに基づき人件費の削減や補助・負担金の見直し・削減などを進め、その割合が高くなってきましたが、基金積立を行ったことや臨時財政対策債の借入を抑制したことにより繰越金が減少し、割合が低くなっています。</a:t>
          </a:r>
        </a:p>
        <a:p>
          <a:r>
            <a:rPr kumimoji="1" lang="ja-JP" altLang="en-US" sz="1100">
              <a:latin typeface="ＭＳ ゴシック" pitchFamily="49" charset="-128"/>
              <a:ea typeface="ＭＳ ゴシック" pitchFamily="49" charset="-128"/>
            </a:rPr>
            <a:t>・実質単年度収支</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基金積立を行うことに伴う繰越金の減少や臨時財政対策債の借入を抑制したことにより、平成２２年度をピークに年々低くなっています。平成２５年度及び２６年度は、基金積立を財政調整基金ではなく、他の目的基金に積み立てたため赤字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住宅新築資金等貸付事業特別会計については、貸付金償還金の徴収に力を入れるものの、滞納額は年々増え、赤字額も増加しています。</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一般会計については、行政改革大綱等に基づく行政改革の成果により黒字額を確保しています。</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病院事業会計については診療収入の減少等により、水道事業会計については水道使用料収入の減少により厳しい事業運営となっており、資金剰余金は減少傾向にあります。</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工業用水道事業会計については、一定程度の資金剰余額を保っています。</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国民健康保険特別会計については、国民健康保険財政調整基金を取り崩しながら会計を運営していましたが、平成２６年度に赤字となりました。平成２７年度より保険税の改定を行い、対応しています。</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後期高齢者医療特別会計については、徴収した保険料のうち、年度を超えて県後期高齢者医療広域連合へ納める額が実質収支額となっています。</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介護保険事業特別会計については、３年に１度、事業計画を見直しながら保険料を見直し、黒字額を確保しています。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元利償還金等（Ａ）について</a:t>
          </a:r>
          <a:r>
            <a:rPr kumimoji="1" lang="en-US" altLang="ja-JP" sz="1000">
              <a:latin typeface="ＭＳ ゴシック" pitchFamily="49" charset="-128"/>
              <a:ea typeface="ＭＳ ゴシック" pitchFamily="49" charset="-128"/>
            </a:rPr>
            <a:t>】</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元利償還金</a:t>
          </a:r>
        </a:p>
        <a:p>
          <a:r>
            <a:rPr kumimoji="1" lang="ja-JP" altLang="en-US" sz="1000">
              <a:latin typeface="ＭＳ ゴシック" pitchFamily="49" charset="-128"/>
              <a:ea typeface="ＭＳ ゴシック" pitchFamily="49" charset="-128"/>
            </a:rPr>
            <a:t>　公債費負担適正化計画に沿って新規起債の抑制を図っていること及び借入利息の高い起債の償還が終了していることなどから減少しています。</a:t>
          </a:r>
        </a:p>
        <a:p>
          <a:r>
            <a:rPr kumimoji="1" lang="ja-JP" altLang="en-US" sz="1000">
              <a:latin typeface="ＭＳ ゴシック" pitchFamily="49" charset="-128"/>
              <a:ea typeface="ＭＳ ゴシック" pitchFamily="49" charset="-128"/>
            </a:rPr>
            <a:t>○公営企業債の元利償還金に対する繰入金</a:t>
          </a:r>
        </a:p>
        <a:p>
          <a:r>
            <a:rPr kumimoji="1" lang="ja-JP" altLang="en-US" sz="1000">
              <a:latin typeface="ＭＳ ゴシック" pitchFamily="49" charset="-128"/>
              <a:ea typeface="ＭＳ ゴシック" pitchFamily="49" charset="-128"/>
            </a:rPr>
            <a:t>　主に病院施設整備事業債償還金の減少により減少傾向にあります。</a:t>
          </a:r>
        </a:p>
        <a:p>
          <a:r>
            <a:rPr kumimoji="1" lang="ja-JP" altLang="en-US" sz="1000">
              <a:latin typeface="ＭＳ ゴシック" pitchFamily="49" charset="-128"/>
              <a:ea typeface="ＭＳ ゴシック" pitchFamily="49" charset="-128"/>
            </a:rPr>
            <a:t>○組合が起こした地方債の元利償還金に対する負担金等</a:t>
          </a:r>
        </a:p>
        <a:p>
          <a:r>
            <a:rPr kumimoji="1" lang="ja-JP" altLang="en-US" sz="1000">
              <a:latin typeface="ＭＳ ゴシック" pitchFamily="49" charset="-128"/>
              <a:ea typeface="ＭＳ ゴシック" pitchFamily="49" charset="-128"/>
            </a:rPr>
            <a:t>　し尿処理施設整備に対する負担金が主なものですが、一部起債の償還が終了したことにより減少しています。</a:t>
          </a:r>
        </a:p>
        <a:p>
          <a:r>
            <a:rPr kumimoji="1" lang="ja-JP" altLang="en-US" sz="1000">
              <a:latin typeface="ＭＳ ゴシック" pitchFamily="49" charset="-128"/>
              <a:ea typeface="ＭＳ ゴシック" pitchFamily="49" charset="-128"/>
            </a:rPr>
            <a:t>○債務負担行為に基づく支出金</a:t>
          </a:r>
        </a:p>
        <a:p>
          <a:r>
            <a:rPr kumimoji="1" lang="ja-JP" altLang="en-US" sz="1000">
              <a:latin typeface="ＭＳ ゴシック" pitchFamily="49" charset="-128"/>
              <a:ea typeface="ＭＳ ゴシック" pitchFamily="49" charset="-128"/>
            </a:rPr>
            <a:t>　支出額は年々減少しており、今後も減少傾向です。</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算入交際費等（Ｂ）について</a:t>
          </a:r>
          <a:r>
            <a:rPr kumimoji="1" lang="en-US" altLang="ja-JP" sz="1000">
              <a:latin typeface="ＭＳ ゴシック" pitchFamily="49" charset="-128"/>
              <a:ea typeface="ＭＳ ゴシック" pitchFamily="49" charset="-128"/>
            </a:rPr>
            <a:t>】</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算入公債費等</a:t>
          </a:r>
        </a:p>
        <a:p>
          <a:r>
            <a:rPr kumimoji="1" lang="ja-JP" altLang="en-US" sz="1000">
              <a:latin typeface="ＭＳ ゴシック" pitchFamily="49" charset="-128"/>
              <a:ea typeface="ＭＳ ゴシック" pitchFamily="49" charset="-128"/>
            </a:rPr>
            <a:t>　元利償還金は減少傾向にあるのに対し、算入公債費等は算入率の高い新規発行債を発行しているため、ほぼ横ばいで推移しています。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一般会計等に係る地方債の現在高は、公債費負担適正化計画に沿った地方債発行の抑制により年々減少しています。</a:t>
          </a:r>
          <a:endParaRPr lang="ja-JP" altLang="ja-JP" sz="1200">
            <a:effectLst/>
          </a:endParaRPr>
        </a:p>
        <a:p>
          <a:r>
            <a:rPr kumimoji="1" lang="ja-JP" altLang="ja-JP" sz="1200">
              <a:solidFill>
                <a:schemeClr val="dk1"/>
              </a:solidFill>
              <a:effectLst/>
              <a:latin typeface="+mn-lt"/>
              <a:ea typeface="+mn-ea"/>
              <a:cs typeface="+mn-cs"/>
            </a:rPr>
            <a:t>　公営企業債等繰入見込額について</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一般会計</a:t>
          </a:r>
          <a:r>
            <a:rPr kumimoji="1" lang="ja-JP" altLang="ja-JP" sz="1200">
              <a:solidFill>
                <a:schemeClr val="dk1"/>
              </a:solidFill>
              <a:effectLst/>
              <a:latin typeface="+mn-lt"/>
              <a:ea typeface="+mn-ea"/>
              <a:cs typeface="+mn-cs"/>
            </a:rPr>
            <a:t>同様</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公債費負担適正化計画に沿って地方債発行を抑制して</a:t>
          </a:r>
          <a:r>
            <a:rPr kumimoji="1" lang="ja-JP" altLang="en-US" sz="1200">
              <a:solidFill>
                <a:schemeClr val="dk1"/>
              </a:solidFill>
              <a:effectLst/>
              <a:latin typeface="+mn-lt"/>
              <a:ea typeface="+mn-ea"/>
              <a:cs typeface="+mn-cs"/>
            </a:rPr>
            <a:t>います</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現在、公共下水道の整備を進めていますが、繰入見込額は、ほぼ横ばいで推移しています。</a:t>
          </a:r>
          <a:endParaRPr lang="ja-JP" altLang="ja-JP" sz="1200">
            <a:effectLst/>
          </a:endParaRPr>
        </a:p>
        <a:p>
          <a:r>
            <a:rPr kumimoji="1" lang="ja-JP" altLang="ja-JP" sz="1200">
              <a:solidFill>
                <a:schemeClr val="dk1"/>
              </a:solidFill>
              <a:effectLst/>
              <a:latin typeface="+mn-lt"/>
              <a:ea typeface="+mn-ea"/>
              <a:cs typeface="+mn-cs"/>
            </a:rPr>
            <a:t>　組合等負担等見込額については、新規借入が</a:t>
          </a:r>
          <a:r>
            <a:rPr kumimoji="1" lang="ja-JP" altLang="en-US" sz="1200">
              <a:solidFill>
                <a:schemeClr val="dk1"/>
              </a:solidFill>
              <a:effectLst/>
              <a:latin typeface="+mn-lt"/>
              <a:ea typeface="+mn-ea"/>
              <a:cs typeface="+mn-cs"/>
            </a:rPr>
            <a:t>あまり</a:t>
          </a:r>
          <a:r>
            <a:rPr kumimoji="1" lang="ja-JP" altLang="ja-JP" sz="1200">
              <a:solidFill>
                <a:schemeClr val="dk1"/>
              </a:solidFill>
              <a:effectLst/>
              <a:latin typeface="+mn-lt"/>
              <a:ea typeface="+mn-ea"/>
              <a:cs typeface="+mn-cs"/>
            </a:rPr>
            <a:t>なく、毎年減少</a:t>
          </a:r>
          <a:r>
            <a:rPr kumimoji="1" lang="ja-JP" altLang="en-US" sz="1200">
              <a:solidFill>
                <a:schemeClr val="dk1"/>
              </a:solidFill>
              <a:effectLst/>
              <a:latin typeface="+mn-lt"/>
              <a:ea typeface="+mn-ea"/>
              <a:cs typeface="+mn-cs"/>
            </a:rPr>
            <a:t>傾向となっています</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平成２６年度は、消防事務組合が新規借入を行ったため増加しています。</a:t>
          </a:r>
          <a:endParaRPr lang="ja-JP" altLang="ja-JP" sz="1200">
            <a:effectLst/>
          </a:endParaRPr>
        </a:p>
        <a:p>
          <a:r>
            <a:rPr kumimoji="1" lang="ja-JP" altLang="ja-JP" sz="1200">
              <a:solidFill>
                <a:schemeClr val="dk1"/>
              </a:solidFill>
              <a:effectLst/>
              <a:latin typeface="+mn-lt"/>
              <a:ea typeface="+mn-ea"/>
              <a:cs typeface="+mn-cs"/>
            </a:rPr>
            <a:t>　充当可能基金については、財政調整基金などの積み増しを行うことにより増加しています。</a:t>
          </a:r>
          <a:endParaRPr lang="ja-JP" altLang="ja-JP" sz="1200">
            <a:effectLst/>
          </a:endParaRPr>
        </a:p>
        <a:p>
          <a:r>
            <a:rPr kumimoji="1" lang="ja-JP" altLang="ja-JP" sz="1200">
              <a:solidFill>
                <a:schemeClr val="dk1"/>
              </a:solidFill>
              <a:effectLst/>
              <a:latin typeface="+mn-lt"/>
              <a:ea typeface="+mn-ea"/>
              <a:cs typeface="+mn-cs"/>
            </a:rPr>
            <a:t>　基準財政需要額算入見込額は、一般会計等に係る地方債の現在高が減少しているにもかかわらず、ほぼ横ばいで推移しています。これは、新規発行債について、算入率の高いものを発行しているためです。</a:t>
          </a:r>
          <a:endParaRPr lang="ja-JP" altLang="ja-JP" sz="1200">
            <a:effectLst/>
          </a:endParaRPr>
        </a:p>
        <a:p>
          <a:r>
            <a:rPr kumimoji="1" lang="ja-JP" altLang="ja-JP" sz="1200">
              <a:solidFill>
                <a:schemeClr val="dk1"/>
              </a:solidFill>
              <a:effectLst/>
              <a:latin typeface="+mn-lt"/>
              <a:ea typeface="+mn-ea"/>
              <a:cs typeface="+mn-cs"/>
            </a:rPr>
            <a:t>　将来負担額は毎年減少していますが、充当可能財源はほぼ横ばいで推移しているため、将来負担比率の分子は年々減少しています。</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24764682</v>
      </c>
      <c r="BO4" s="349"/>
      <c r="BP4" s="349"/>
      <c r="BQ4" s="349"/>
      <c r="BR4" s="349"/>
      <c r="BS4" s="349"/>
      <c r="BT4" s="349"/>
      <c r="BU4" s="350"/>
      <c r="BV4" s="348">
        <v>25006566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8.6999999999999993</v>
      </c>
      <c r="CU4" s="355"/>
      <c r="CV4" s="355"/>
      <c r="CW4" s="355"/>
      <c r="CX4" s="355"/>
      <c r="CY4" s="355"/>
      <c r="CZ4" s="355"/>
      <c r="DA4" s="356"/>
      <c r="DB4" s="354">
        <v>8.6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23393284</v>
      </c>
      <c r="BO5" s="386"/>
      <c r="BP5" s="386"/>
      <c r="BQ5" s="386"/>
      <c r="BR5" s="386"/>
      <c r="BS5" s="386"/>
      <c r="BT5" s="386"/>
      <c r="BU5" s="387"/>
      <c r="BV5" s="385">
        <v>23618879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89.8</v>
      </c>
      <c r="CU5" s="383"/>
      <c r="CV5" s="383"/>
      <c r="CW5" s="383"/>
      <c r="CX5" s="383"/>
      <c r="CY5" s="383"/>
      <c r="CZ5" s="383"/>
      <c r="DA5" s="384"/>
      <c r="DB5" s="382">
        <v>90.2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1371398</v>
      </c>
      <c r="BO6" s="386"/>
      <c r="BP6" s="386"/>
      <c r="BQ6" s="386"/>
      <c r="BR6" s="386"/>
      <c r="BS6" s="386"/>
      <c r="BT6" s="386"/>
      <c r="BU6" s="387"/>
      <c r="BV6" s="385">
        <v>1387687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92.5</v>
      </c>
      <c r="CU6" s="423"/>
      <c r="CV6" s="423"/>
      <c r="CW6" s="423"/>
      <c r="CX6" s="423"/>
      <c r="CY6" s="423"/>
      <c r="CZ6" s="423"/>
      <c r="DA6" s="424"/>
      <c r="DB6" s="422">
        <v>92.9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19582</v>
      </c>
      <c r="BO7" s="386"/>
      <c r="BP7" s="386"/>
      <c r="BQ7" s="386"/>
      <c r="BR7" s="386"/>
      <c r="BS7" s="386"/>
      <c r="BT7" s="386"/>
      <c r="BU7" s="387"/>
      <c r="BV7" s="385">
        <v>18776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15608254</v>
      </c>
      <c r="CU7" s="386"/>
      <c r="CV7" s="386"/>
      <c r="CW7" s="386"/>
      <c r="CX7" s="386"/>
      <c r="CY7" s="386"/>
      <c r="CZ7" s="386"/>
      <c r="DA7" s="387"/>
      <c r="DB7" s="385">
        <v>15888704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1351816</v>
      </c>
      <c r="BO8" s="386"/>
      <c r="BP8" s="386"/>
      <c r="BQ8" s="386"/>
      <c r="BR8" s="386"/>
      <c r="BS8" s="386"/>
      <c r="BT8" s="386"/>
      <c r="BU8" s="387"/>
      <c r="BV8" s="385">
        <v>1368911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0.35</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47157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-17095</v>
      </c>
      <c r="BO9" s="386"/>
      <c r="BP9" s="386"/>
      <c r="BQ9" s="386"/>
      <c r="BR9" s="386"/>
      <c r="BS9" s="386"/>
      <c r="BT9" s="386"/>
      <c r="BU9" s="387"/>
      <c r="BV9" s="385">
        <v>-279795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16.5</v>
      </c>
      <c r="CU9" s="383"/>
      <c r="CV9" s="383"/>
      <c r="CW9" s="383"/>
      <c r="CX9" s="383"/>
      <c r="CY9" s="383"/>
      <c r="CZ9" s="383"/>
      <c r="DA9" s="384"/>
      <c r="DB9" s="382">
        <v>17.899999999999999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50786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1544</v>
      </c>
      <c r="BO10" s="386"/>
      <c r="BP10" s="386"/>
      <c r="BQ10" s="386"/>
      <c r="BR10" s="386"/>
      <c r="BS10" s="386"/>
      <c r="BT10" s="386"/>
      <c r="BU10" s="387"/>
      <c r="BV10" s="385">
        <v>1324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35926</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46311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46187</v>
      </c>
      <c r="S13" s="467"/>
      <c r="T13" s="467"/>
      <c r="U13" s="467"/>
      <c r="V13" s="468"/>
      <c r="W13" s="401" t="s">
        <v>124</v>
      </c>
      <c r="X13" s="402"/>
      <c r="Y13" s="402"/>
      <c r="Z13" s="402"/>
      <c r="AA13" s="402"/>
      <c r="AB13" s="392"/>
      <c r="AC13" s="436">
        <v>2588</v>
      </c>
      <c r="AD13" s="437"/>
      <c r="AE13" s="437"/>
      <c r="AF13" s="437"/>
      <c r="AG13" s="476"/>
      <c r="AH13" s="436">
        <v>3408</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-15551</v>
      </c>
      <c r="BO13" s="386"/>
      <c r="BP13" s="386"/>
      <c r="BQ13" s="386"/>
      <c r="BR13" s="386"/>
      <c r="BS13" s="386"/>
      <c r="BT13" s="386"/>
      <c r="BU13" s="387"/>
      <c r="BV13" s="385">
        <v>-242545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11.7</v>
      </c>
      <c r="CU13" s="383"/>
      <c r="CV13" s="383"/>
      <c r="CW13" s="383"/>
      <c r="CX13" s="383"/>
      <c r="CY13" s="383"/>
      <c r="CZ13" s="383"/>
      <c r="DA13" s="384"/>
      <c r="DB13" s="382">
        <v>13.5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46911</v>
      </c>
      <c r="S14" s="467"/>
      <c r="T14" s="467"/>
      <c r="U14" s="467"/>
      <c r="V14" s="468"/>
      <c r="W14" s="375"/>
      <c r="X14" s="376"/>
      <c r="Y14" s="376"/>
      <c r="Z14" s="376"/>
      <c r="AA14" s="376"/>
      <c r="AB14" s="365"/>
      <c r="AC14" s="469">
        <v>12.6</v>
      </c>
      <c r="AD14" s="470"/>
      <c r="AE14" s="470"/>
      <c r="AF14" s="470"/>
      <c r="AG14" s="471"/>
      <c r="AH14" s="469">
        <v>14.3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44</v>
      </c>
      <c r="CU14" s="481"/>
      <c r="CV14" s="481"/>
      <c r="CW14" s="481"/>
      <c r="CX14" s="481"/>
      <c r="CY14" s="481"/>
      <c r="CZ14" s="481"/>
      <c r="DA14" s="482"/>
      <c r="DB14" s="480">
        <v>57.1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46772</v>
      </c>
      <c r="S15" s="467"/>
      <c r="T15" s="467"/>
      <c r="U15" s="467"/>
      <c r="V15" s="468"/>
      <c r="W15" s="401" t="s">
        <v>130</v>
      </c>
      <c r="X15" s="402"/>
      <c r="Y15" s="402"/>
      <c r="Z15" s="402"/>
      <c r="AA15" s="402"/>
      <c r="AB15" s="392"/>
      <c r="AC15" s="436">
        <v>4628</v>
      </c>
      <c r="AD15" s="437"/>
      <c r="AE15" s="437"/>
      <c r="AF15" s="437"/>
      <c r="AG15" s="476"/>
      <c r="AH15" s="436">
        <v>5954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4314958</v>
      </c>
      <c r="BO15" s="349"/>
      <c r="BP15" s="349"/>
      <c r="BQ15" s="349"/>
      <c r="BR15" s="349"/>
      <c r="BS15" s="349"/>
      <c r="BT15" s="349"/>
      <c r="BU15" s="350"/>
      <c r="BV15" s="348">
        <v>4247491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22.5</v>
      </c>
      <c r="AD16" s="470"/>
      <c r="AE16" s="470"/>
      <c r="AF16" s="470"/>
      <c r="AG16" s="471"/>
      <c r="AH16" s="469">
        <v>25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12094209</v>
      </c>
      <c r="BO16" s="386"/>
      <c r="BP16" s="386"/>
      <c r="BQ16" s="386"/>
      <c r="BR16" s="386"/>
      <c r="BS16" s="386"/>
      <c r="BT16" s="386"/>
      <c r="BU16" s="387"/>
      <c r="BV16" s="385">
        <v>12122794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13372</v>
      </c>
      <c r="AD17" s="437"/>
      <c r="AE17" s="437"/>
      <c r="AF17" s="437"/>
      <c r="AG17" s="476"/>
      <c r="AH17" s="436">
        <v>14229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5479350</v>
      </c>
      <c r="BO17" s="386"/>
      <c r="BP17" s="386"/>
      <c r="BQ17" s="386"/>
      <c r="BR17" s="386"/>
      <c r="BS17" s="386"/>
      <c r="BT17" s="386"/>
      <c r="BU17" s="387"/>
      <c r="BV17" s="385">
        <v>5422690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432.22</v>
      </c>
      <c r="M18" s="498"/>
      <c r="N18" s="498"/>
      <c r="O18" s="498"/>
      <c r="P18" s="498"/>
      <c r="Q18" s="498"/>
      <c r="R18" s="499"/>
      <c r="S18" s="499"/>
      <c r="T18" s="499"/>
      <c r="U18" s="499"/>
      <c r="V18" s="500"/>
      <c r="W18" s="403"/>
      <c r="X18" s="404"/>
      <c r="Y18" s="404"/>
      <c r="Z18" s="404"/>
      <c r="AA18" s="404"/>
      <c r="AB18" s="395"/>
      <c r="AC18" s="501">
        <v>65</v>
      </c>
      <c r="AD18" s="502"/>
      <c r="AE18" s="502"/>
      <c r="AF18" s="502"/>
      <c r="AG18" s="503"/>
      <c r="AH18" s="501">
        <v>59.6</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13763659</v>
      </c>
      <c r="BO18" s="386"/>
      <c r="BP18" s="386"/>
      <c r="BQ18" s="386"/>
      <c r="BR18" s="386"/>
      <c r="BS18" s="386"/>
      <c r="BT18" s="386"/>
      <c r="BU18" s="387"/>
      <c r="BV18" s="385">
        <v>13941201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109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18516864</v>
      </c>
      <c r="BO19" s="386"/>
      <c r="BP19" s="386"/>
      <c r="BQ19" s="386"/>
      <c r="BR19" s="386"/>
      <c r="BS19" s="386"/>
      <c r="BT19" s="386"/>
      <c r="BU19" s="387"/>
      <c r="BV19" s="385">
        <v>18982148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18410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24834451</v>
      </c>
      <c r="BO23" s="386"/>
      <c r="BP23" s="386"/>
      <c r="BQ23" s="386"/>
      <c r="BR23" s="386"/>
      <c r="BS23" s="386"/>
      <c r="BT23" s="386"/>
      <c r="BU23" s="387"/>
      <c r="BV23" s="385">
        <v>25732604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8710</v>
      </c>
      <c r="R24" s="437"/>
      <c r="S24" s="437"/>
      <c r="T24" s="437"/>
      <c r="U24" s="437"/>
      <c r="V24" s="476"/>
      <c r="W24" s="531"/>
      <c r="X24" s="519"/>
      <c r="Y24" s="520"/>
      <c r="Z24" s="435" t="s">
        <v>153</v>
      </c>
      <c r="AA24" s="415"/>
      <c r="AB24" s="415"/>
      <c r="AC24" s="415"/>
      <c r="AD24" s="415"/>
      <c r="AE24" s="415"/>
      <c r="AF24" s="415"/>
      <c r="AG24" s="416"/>
      <c r="AH24" s="436">
        <v>455</v>
      </c>
      <c r="AI24" s="437"/>
      <c r="AJ24" s="437"/>
      <c r="AK24" s="437"/>
      <c r="AL24" s="476"/>
      <c r="AM24" s="436">
        <v>1433250</v>
      </c>
      <c r="AN24" s="437"/>
      <c r="AO24" s="437"/>
      <c r="AP24" s="437"/>
      <c r="AQ24" s="437"/>
      <c r="AR24" s="476"/>
      <c r="AS24" s="436">
        <v>3150</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17937464</v>
      </c>
      <c r="BO24" s="386"/>
      <c r="BP24" s="386"/>
      <c r="BQ24" s="386"/>
      <c r="BR24" s="386"/>
      <c r="BS24" s="386"/>
      <c r="BT24" s="386"/>
      <c r="BU24" s="387"/>
      <c r="BV24" s="385">
        <v>19279024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6760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4212563</v>
      </c>
      <c r="BO25" s="349"/>
      <c r="BP25" s="349"/>
      <c r="BQ25" s="349"/>
      <c r="BR25" s="349"/>
      <c r="BS25" s="349"/>
      <c r="BT25" s="349"/>
      <c r="BU25" s="350"/>
      <c r="BV25" s="348">
        <v>4935737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5650</v>
      </c>
      <c r="R26" s="437"/>
      <c r="S26" s="437"/>
      <c r="T26" s="437"/>
      <c r="U26" s="437"/>
      <c r="V26" s="476"/>
      <c r="W26" s="531"/>
      <c r="X26" s="519"/>
      <c r="Y26" s="520"/>
      <c r="Z26" s="435" t="s">
        <v>159</v>
      </c>
      <c r="AA26" s="541"/>
      <c r="AB26" s="541"/>
      <c r="AC26" s="541"/>
      <c r="AD26" s="541"/>
      <c r="AE26" s="541"/>
      <c r="AF26" s="541"/>
      <c r="AG26" s="542"/>
      <c r="AH26" s="436">
        <v>31</v>
      </c>
      <c r="AI26" s="437"/>
      <c r="AJ26" s="437"/>
      <c r="AK26" s="437"/>
      <c r="AL26" s="476"/>
      <c r="AM26" s="436">
        <v>89993</v>
      </c>
      <c r="AN26" s="437"/>
      <c r="AO26" s="437"/>
      <c r="AP26" s="437"/>
      <c r="AQ26" s="437"/>
      <c r="AR26" s="476"/>
      <c r="AS26" s="436">
        <v>2903</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4470</v>
      </c>
      <c r="R27" s="437"/>
      <c r="S27" s="437"/>
      <c r="T27" s="437"/>
      <c r="U27" s="437"/>
      <c r="V27" s="476"/>
      <c r="W27" s="531"/>
      <c r="X27" s="519"/>
      <c r="Y27" s="520"/>
      <c r="Z27" s="435" t="s">
        <v>162</v>
      </c>
      <c r="AA27" s="415"/>
      <c r="AB27" s="415"/>
      <c r="AC27" s="415"/>
      <c r="AD27" s="415"/>
      <c r="AE27" s="415"/>
      <c r="AF27" s="415"/>
      <c r="AG27" s="416"/>
      <c r="AH27" s="436">
        <v>18</v>
      </c>
      <c r="AI27" s="437"/>
      <c r="AJ27" s="437"/>
      <c r="AK27" s="437"/>
      <c r="AL27" s="476"/>
      <c r="AM27" s="436">
        <v>57808</v>
      </c>
      <c r="AN27" s="437"/>
      <c r="AO27" s="437"/>
      <c r="AP27" s="437"/>
      <c r="AQ27" s="437"/>
      <c r="AR27" s="476"/>
      <c r="AS27" s="436">
        <v>3212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409584</v>
      </c>
      <c r="BO27" s="555"/>
      <c r="BP27" s="555"/>
      <c r="BQ27" s="555"/>
      <c r="BR27" s="555"/>
      <c r="BS27" s="555"/>
      <c r="BT27" s="555"/>
      <c r="BU27" s="556"/>
      <c r="BV27" s="554">
        <v>409544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3700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3018891</v>
      </c>
      <c r="BO28" s="349"/>
      <c r="BP28" s="349"/>
      <c r="BQ28" s="349"/>
      <c r="BR28" s="349"/>
      <c r="BS28" s="349"/>
      <c r="BT28" s="349"/>
      <c r="BU28" s="350"/>
      <c r="BV28" s="348">
        <v>3017347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20</v>
      </c>
      <c r="M29" s="437"/>
      <c r="N29" s="437"/>
      <c r="O29" s="437"/>
      <c r="P29" s="476"/>
      <c r="Q29" s="436">
        <v>3440</v>
      </c>
      <c r="R29" s="437"/>
      <c r="S29" s="437"/>
      <c r="T29" s="437"/>
      <c r="U29" s="437"/>
      <c r="V29" s="476"/>
      <c r="W29" s="532"/>
      <c r="X29" s="533"/>
      <c r="Y29" s="534"/>
      <c r="Z29" s="435" t="s">
        <v>169</v>
      </c>
      <c r="AA29" s="415"/>
      <c r="AB29" s="415"/>
      <c r="AC29" s="415"/>
      <c r="AD29" s="415"/>
      <c r="AE29" s="415"/>
      <c r="AF29" s="415"/>
      <c r="AG29" s="416"/>
      <c r="AH29" s="436">
        <v>473</v>
      </c>
      <c r="AI29" s="437"/>
      <c r="AJ29" s="437"/>
      <c r="AK29" s="437"/>
      <c r="AL29" s="476"/>
      <c r="AM29" s="436">
        <v>1491058</v>
      </c>
      <c r="AN29" s="437"/>
      <c r="AO29" s="437"/>
      <c r="AP29" s="437"/>
      <c r="AQ29" s="437"/>
      <c r="AR29" s="476"/>
      <c r="AS29" s="436">
        <v>3152</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1049484</v>
      </c>
      <c r="BO29" s="386"/>
      <c r="BP29" s="386"/>
      <c r="BQ29" s="386"/>
      <c r="BR29" s="386"/>
      <c r="BS29" s="386"/>
      <c r="BT29" s="386"/>
      <c r="BU29" s="387"/>
      <c r="BV29" s="385">
        <v>1048954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94.4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3599754</v>
      </c>
      <c r="BO30" s="555"/>
      <c r="BP30" s="555"/>
      <c r="BQ30" s="555"/>
      <c r="BR30" s="555"/>
      <c r="BS30" s="555"/>
      <c r="BT30" s="555"/>
      <c r="BU30" s="556"/>
      <c r="BV30" s="554">
        <v>3097985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10</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f>IF(BG34="","",MAX(C34:D43,U34:V43,AM34:AN43)+1)</f>
        <v>13</v>
      </c>
      <c r="BF34" s="566"/>
      <c r="BG34" s="567" t="str">
        <f>IF('各会計、関係団体の財政状況及び健全化判断比率'!B36="","",'各会計、関係団体の財政状況及び健全化判断比率'!B36)</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19</v>
      </c>
      <c r="BX34" s="566"/>
      <c r="BY34" s="567" t="str">
        <f>IF('各会計、関係団体の財政状況及び健全化判断比率'!B68="","",'各会計、関係団体の財政状況及び健全化判断比率'!B68)</f>
        <v>八幡浜・大洲地区広域市町村圏組合
（一般会計）</v>
      </c>
      <c r="BZ34" s="567"/>
      <c r="CA34" s="567"/>
      <c r="CB34" s="567"/>
      <c r="CC34" s="567"/>
      <c r="CD34" s="567"/>
      <c r="CE34" s="567"/>
      <c r="CF34" s="567"/>
      <c r="CG34" s="567"/>
      <c r="CH34" s="567"/>
      <c r="CI34" s="567"/>
      <c r="CJ34" s="567"/>
      <c r="CK34" s="567"/>
      <c r="CL34" s="567"/>
      <c r="CM34" s="567"/>
      <c r="CN34" s="165"/>
      <c r="CO34" s="566">
        <f>IF(CQ34="","",MAX(C34:D43,U34:V43,AM34:AN43,BE34:BF43,BW34:BX43)+1)</f>
        <v>29</v>
      </c>
      <c r="CP34" s="566"/>
      <c r="CQ34" s="567" t="str">
        <f>IF('各会計、関係団体の財政状況及び健全化判断比率'!BS7="","",'各会計、関係団体の財政状況及び健全化判断比率'!BS7)</f>
        <v>大洲市土地開発公社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住宅新築資金等貸付事業特別会計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国民健康保険診療所特別会計</v>
      </c>
      <c r="X35" s="567"/>
      <c r="Y35" s="567"/>
      <c r="Z35" s="567"/>
      <c r="AA35" s="567"/>
      <c r="AB35" s="567"/>
      <c r="AC35" s="567"/>
      <c r="AD35" s="567"/>
      <c r="AE35" s="567"/>
      <c r="AF35" s="567"/>
      <c r="AG35" s="567"/>
      <c r="AH35" s="567"/>
      <c r="AI35" s="567"/>
      <c r="AJ35" s="567"/>
      <c r="AK35" s="567"/>
      <c r="AL35" s="165"/>
      <c r="AM35" s="566">
        <f t="shared" ref="AM35:AM43" si="0">IF(AO35="","",AM34+1)</f>
        <v>11</v>
      </c>
      <c r="AN35" s="566"/>
      <c r="AO35" s="567" t="str">
        <f>IF('各会計、関係団体の財政状況及び健全化判断比率'!B34="","",'各会計、関係団体の財政状況及び健全化判断比率'!B34)</f>
        <v>工業用水道事業会計</v>
      </c>
      <c r="AP35" s="567"/>
      <c r="AQ35" s="567"/>
      <c r="AR35" s="567"/>
      <c r="AS35" s="567"/>
      <c r="AT35" s="567"/>
      <c r="AU35" s="567"/>
      <c r="AV35" s="567"/>
      <c r="AW35" s="567"/>
      <c r="AX35" s="567"/>
      <c r="AY35" s="567"/>
      <c r="AZ35" s="567"/>
      <c r="BA35" s="567"/>
      <c r="BB35" s="567"/>
      <c r="BC35" s="567"/>
      <c r="BD35" s="165"/>
      <c r="BE35" s="566">
        <f t="shared" ref="BE35:BE43" si="1">IF(BG35="","",BE34+1)</f>
        <v>14</v>
      </c>
      <c r="BF35" s="566"/>
      <c r="BG35" s="567" t="str">
        <f>IF('各会計、関係団体の財政状況及び健全化判断比率'!B37="","",'各会計、関係団体の財政状況及び健全化判断比率'!B37)</f>
        <v>港湾施設事業特別会計</v>
      </c>
      <c r="BH35" s="567"/>
      <c r="BI35" s="567"/>
      <c r="BJ35" s="567"/>
      <c r="BK35" s="567"/>
      <c r="BL35" s="567"/>
      <c r="BM35" s="567"/>
      <c r="BN35" s="567"/>
      <c r="BO35" s="567"/>
      <c r="BP35" s="567"/>
      <c r="BQ35" s="567"/>
      <c r="BR35" s="567"/>
      <c r="BS35" s="567"/>
      <c r="BT35" s="567"/>
      <c r="BU35" s="567"/>
      <c r="BV35" s="165"/>
      <c r="BW35" s="566">
        <f t="shared" ref="BW35:BW43" si="2">IF(BY35="","",BW34+1)</f>
        <v>20</v>
      </c>
      <c r="BX35" s="566"/>
      <c r="BY35" s="567" t="str">
        <f>IF('各会計、関係団体の財政状況及び健全化判断比率'!B69="","",'各会計、関係団体の財政状況及び健全化判断比率'!B69)</f>
        <v>八幡浜・大洲地区広域市町村圏組合
（八幡浜・大洲地方拠点対策室特別会計）</v>
      </c>
      <c r="BZ35" s="567"/>
      <c r="CA35" s="567"/>
      <c r="CB35" s="567"/>
      <c r="CC35" s="567"/>
      <c r="CD35" s="567"/>
      <c r="CE35" s="567"/>
      <c r="CF35" s="567"/>
      <c r="CG35" s="567"/>
      <c r="CH35" s="567"/>
      <c r="CI35" s="567"/>
      <c r="CJ35" s="567"/>
      <c r="CK35" s="567"/>
      <c r="CL35" s="567"/>
      <c r="CM35" s="567"/>
      <c r="CN35" s="165"/>
      <c r="CO35" s="566">
        <f t="shared" ref="CO35:CO43" si="3">IF(CQ35="","",CO34+1)</f>
        <v>30</v>
      </c>
      <c r="CP35" s="566"/>
      <c r="CQ35" s="567" t="str">
        <f>IF('各会計、関係団体の財政状況及び健全化判断比率'!BS8="","",'各会計、関係団体の財政状況及び健全化判断比率'!BS8)</f>
        <v>株式会社おおず街なか再生館</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土地取得造成特別会計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12</v>
      </c>
      <c r="AN36" s="566"/>
      <c r="AO36" s="567" t="str">
        <f>IF('各会計、関係団体の財政状況及び健全化判断比率'!B35="","",'各会計、関係団体の財政状況及び健全化判断比率'!B35)</f>
        <v>病院事業会計</v>
      </c>
      <c r="AP36" s="567"/>
      <c r="AQ36" s="567"/>
      <c r="AR36" s="567"/>
      <c r="AS36" s="567"/>
      <c r="AT36" s="567"/>
      <c r="AU36" s="567"/>
      <c r="AV36" s="567"/>
      <c r="AW36" s="567"/>
      <c r="AX36" s="567"/>
      <c r="AY36" s="567"/>
      <c r="AZ36" s="567"/>
      <c r="BA36" s="567"/>
      <c r="BB36" s="567"/>
      <c r="BC36" s="567"/>
      <c r="BD36" s="165"/>
      <c r="BE36" s="566">
        <f t="shared" si="1"/>
        <v>15</v>
      </c>
      <c r="BF36" s="566"/>
      <c r="BG36" s="567" t="str">
        <f>IF('各会計、関係団体の財政状況及び健全化判断比率'!B38="","",'各会計、関係団体の財政状況及び健全化判断比率'!B38)</f>
        <v>公共下水道事業特別会計</v>
      </c>
      <c r="BH36" s="567"/>
      <c r="BI36" s="567"/>
      <c r="BJ36" s="567"/>
      <c r="BK36" s="567"/>
      <c r="BL36" s="567"/>
      <c r="BM36" s="567"/>
      <c r="BN36" s="567"/>
      <c r="BO36" s="567"/>
      <c r="BP36" s="567"/>
      <c r="BQ36" s="567"/>
      <c r="BR36" s="567"/>
      <c r="BS36" s="567"/>
      <c r="BT36" s="567"/>
      <c r="BU36" s="567"/>
      <c r="BV36" s="165"/>
      <c r="BW36" s="566">
        <f t="shared" si="2"/>
        <v>21</v>
      </c>
      <c r="BX36" s="566"/>
      <c r="BY36" s="567" t="str">
        <f>IF('各会計、関係団体の財政状況及び健全化判断比率'!B70="","",'各会計、関係団体の財政状況及び健全化判断比率'!B70)</f>
        <v>八幡浜・大洲地区広域市町村圏組合
（ふるさと市町村圏基金特別会計）</v>
      </c>
      <c r="BZ36" s="567"/>
      <c r="CA36" s="567"/>
      <c r="CB36" s="567"/>
      <c r="CC36" s="567"/>
      <c r="CD36" s="567"/>
      <c r="CE36" s="567"/>
      <c r="CF36" s="567"/>
      <c r="CG36" s="567"/>
      <c r="CH36" s="567"/>
      <c r="CI36" s="567"/>
      <c r="CJ36" s="567"/>
      <c r="CK36" s="567"/>
      <c r="CL36" s="567"/>
      <c r="CM36" s="567"/>
      <c r="CN36" s="165"/>
      <c r="CO36" s="566">
        <f t="shared" si="3"/>
        <v>31</v>
      </c>
      <c r="CP36" s="566"/>
      <c r="CQ36" s="567" t="str">
        <f>IF('各会計、関係団体の財政状況及び健全化判断比率'!BS9="","",'各会計、関係団体の財政状況及び健全化判断比率'!BS9)</f>
        <v>青島海運有限会社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商業集積施設管理特別会計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介護保険特別会計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16</v>
      </c>
      <c r="BF37" s="566"/>
      <c r="BG37" s="567" t="str">
        <f>IF('各会計、関係団体の財政状況及び健全化判断比率'!B39="","",'各会計、関係団体の財政状況及び健全化判断比率'!B39)</f>
        <v>農業集落排水事業特別会計</v>
      </c>
      <c r="BH37" s="567"/>
      <c r="BI37" s="567"/>
      <c r="BJ37" s="567"/>
      <c r="BK37" s="567"/>
      <c r="BL37" s="567"/>
      <c r="BM37" s="567"/>
      <c r="BN37" s="567"/>
      <c r="BO37" s="567"/>
      <c r="BP37" s="567"/>
      <c r="BQ37" s="567"/>
      <c r="BR37" s="567"/>
      <c r="BS37" s="567"/>
      <c r="BT37" s="567"/>
      <c r="BU37" s="567"/>
      <c r="BV37" s="165"/>
      <c r="BW37" s="566">
        <f t="shared" si="2"/>
        <v>22</v>
      </c>
      <c r="BX37" s="566"/>
      <c r="BY37" s="567" t="str">
        <f>IF('各会計、関係団体の財政状況及び健全化判断比率'!B71="","",'各会計、関係団体の財政状況及び健全化判断比率'!B71)</f>
        <v>八幡浜・大洲地区広域市町村圏組合
（運動公園特別会計）</v>
      </c>
      <c r="BZ37" s="567"/>
      <c r="CA37" s="567"/>
      <c r="CB37" s="567"/>
      <c r="CC37" s="567"/>
      <c r="CD37" s="567"/>
      <c r="CE37" s="567"/>
      <c r="CF37" s="567"/>
      <c r="CG37" s="567"/>
      <c r="CH37" s="567"/>
      <c r="CI37" s="567"/>
      <c r="CJ37" s="567"/>
      <c r="CK37" s="567"/>
      <c r="CL37" s="567"/>
      <c r="CM37" s="567"/>
      <c r="CN37" s="165"/>
      <c r="CO37" s="566">
        <f t="shared" si="3"/>
        <v>32</v>
      </c>
      <c r="CP37" s="566"/>
      <c r="CQ37" s="567" t="str">
        <f>IF('各会計、関係団体の財政状況及び健全化判断比率'!BS10="","",'各会計、関係団体の財政状況及び健全化判断比率'!BS10)</f>
        <v>ひじかわ開発株式会社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9</v>
      </c>
      <c r="V38" s="566"/>
      <c r="W38" s="567" t="str">
        <f>IF('各会計、関係団体の財政状況及び健全化判断比率'!B32="","",'各会計、関係団体の財政状況及び健全化判断比率'!B32)</f>
        <v>駐車場事業特別会計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17</v>
      </c>
      <c r="BF38" s="566"/>
      <c r="BG38" s="567" t="str">
        <f>IF('各会計、関係団体の財政状況及び健全化判断比率'!B40="","",'各会計、関係団体の財政状況及び健全化判断比率'!B40)</f>
        <v>温泉事業特別会計</v>
      </c>
      <c r="BH38" s="567"/>
      <c r="BI38" s="567"/>
      <c r="BJ38" s="567"/>
      <c r="BK38" s="567"/>
      <c r="BL38" s="567"/>
      <c r="BM38" s="567"/>
      <c r="BN38" s="567"/>
      <c r="BO38" s="567"/>
      <c r="BP38" s="567"/>
      <c r="BQ38" s="567"/>
      <c r="BR38" s="567"/>
      <c r="BS38" s="567"/>
      <c r="BT38" s="567"/>
      <c r="BU38" s="567"/>
      <c r="BV38" s="165"/>
      <c r="BW38" s="566">
        <f t="shared" si="2"/>
        <v>23</v>
      </c>
      <c r="BX38" s="566"/>
      <c r="BY38" s="567" t="str">
        <f>IF('各会計、関係団体の財政状況及び健全化判断比率'!B72="","",'各会計、関係団体の財政状況及び健全化判断比率'!B72)</f>
        <v>大洲喜多特別養護老人ホーム事務組合
（一般会計）</v>
      </c>
      <c r="BZ38" s="567"/>
      <c r="CA38" s="567"/>
      <c r="CB38" s="567"/>
      <c r="CC38" s="567"/>
      <c r="CD38" s="567"/>
      <c r="CE38" s="567"/>
      <c r="CF38" s="567"/>
      <c r="CG38" s="567"/>
      <c r="CH38" s="567"/>
      <c r="CI38" s="567"/>
      <c r="CJ38" s="567"/>
      <c r="CK38" s="567"/>
      <c r="CL38" s="567"/>
      <c r="CM38" s="567"/>
      <c r="CN38" s="165"/>
      <c r="CO38" s="566">
        <f t="shared" si="3"/>
        <v>33</v>
      </c>
      <c r="CP38" s="566"/>
      <c r="CQ38" s="567" t="str">
        <f>IF('各会計、関係団体の財政状況及び健全化判断比率'!BS11="","",'各会計、関係団体の財政状況及び健全化判断比率'!BS11)</f>
        <v>株式会社清流の里ひじかわ</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18</v>
      </c>
      <c r="BF39" s="566"/>
      <c r="BG39" s="567" t="str">
        <f>IF('各会計、関係団体の財政状況及び健全化判断比率'!B41="","",'各会計、関係団体の財政状況及び健全化判断比率'!B41)</f>
        <v>土地区画整理事業特別会計</v>
      </c>
      <c r="BH39" s="567"/>
      <c r="BI39" s="567"/>
      <c r="BJ39" s="567"/>
      <c r="BK39" s="567"/>
      <c r="BL39" s="567"/>
      <c r="BM39" s="567"/>
      <c r="BN39" s="567"/>
      <c r="BO39" s="567"/>
      <c r="BP39" s="567"/>
      <c r="BQ39" s="567"/>
      <c r="BR39" s="567"/>
      <c r="BS39" s="567"/>
      <c r="BT39" s="567"/>
      <c r="BU39" s="567"/>
      <c r="BV39" s="165"/>
      <c r="BW39" s="566">
        <f t="shared" si="2"/>
        <v>24</v>
      </c>
      <c r="BX39" s="566"/>
      <c r="BY39" s="567" t="str">
        <f>IF('各会計、関係団体の財政状況及び健全化判断比率'!B73="","",'各会計、関係団体の財政状況及び健全化判断比率'!B73)</f>
        <v>大洲喜多特別養護老人ホーム事務組合
（公営企業会計）</v>
      </c>
      <c r="BZ39" s="567"/>
      <c r="CA39" s="567"/>
      <c r="CB39" s="567"/>
      <c r="CC39" s="567"/>
      <c r="CD39" s="567"/>
      <c r="CE39" s="567"/>
      <c r="CF39" s="567"/>
      <c r="CG39" s="567"/>
      <c r="CH39" s="567"/>
      <c r="CI39" s="567"/>
      <c r="CJ39" s="567"/>
      <c r="CK39" s="567"/>
      <c r="CL39" s="567"/>
      <c r="CM39" s="567"/>
      <c r="CN39" s="165"/>
      <c r="CO39" s="566">
        <f t="shared" si="3"/>
        <v>34</v>
      </c>
      <c r="CP39" s="566"/>
      <c r="CQ39" s="567" t="str">
        <f>IF('各会計、関係団体の財政状況及び健全化判断比率'!BS12="","",'各会計、関係団体の財政状況及び健全化判断比率'!BS12)</f>
        <v>株式会社ゆうとぴあ河辺</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25</v>
      </c>
      <c r="BX40" s="566"/>
      <c r="BY40" s="567" t="str">
        <f>IF('各会計、関係団体の財政状況及び健全化判断比率'!B74="","",'各会計、関係団体の財政状況及び健全化判断比率'!B74)</f>
        <v>大洲・喜多衛生事務組合</v>
      </c>
      <c r="BZ40" s="567"/>
      <c r="CA40" s="567"/>
      <c r="CB40" s="567"/>
      <c r="CC40" s="567"/>
      <c r="CD40" s="567"/>
      <c r="CE40" s="567"/>
      <c r="CF40" s="567"/>
      <c r="CG40" s="567"/>
      <c r="CH40" s="567"/>
      <c r="CI40" s="567"/>
      <c r="CJ40" s="567"/>
      <c r="CK40" s="567"/>
      <c r="CL40" s="567"/>
      <c r="CM40" s="567"/>
      <c r="CN40" s="165"/>
      <c r="CO40" s="566">
        <f t="shared" si="3"/>
        <v>35</v>
      </c>
      <c r="CP40" s="566"/>
      <c r="CQ40" s="567" t="str">
        <f>IF('各会計、関係団体の財政状況及び健全化判断比率'!BS13="","",'各会計、関係団体の財政状況及び健全化判断比率'!BS13)</f>
        <v>担い手公社河辺やまびこ有限会社</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26</v>
      </c>
      <c r="BX41" s="566"/>
      <c r="BY41" s="567" t="str">
        <f>IF('各会計、関係団体の財政状況及び健全化判断比率'!B75="","",'各会計、関係団体の財政状況及び健全化判断比率'!B75)</f>
        <v>大洲地区広域消防事務組合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27</v>
      </c>
      <c r="BX42" s="566"/>
      <c r="BY42" s="567" t="str">
        <f>IF('各会計、関係団体の財政状況及び健全化判断比率'!B76="","",'各会計、関係団体の財政状況及び健全化判断比率'!B76)</f>
        <v>愛媛県市町総合事務組合（退職手当事業）</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28</v>
      </c>
      <c r="BX43" s="566"/>
      <c r="BY43" s="567" t="str">
        <f>IF('各会計、関係団体の財政状況及び健全化判断比率'!B77="","",'各会計、関係団体の財政状況及び健全化判断比率'!B77)</f>
        <v>愛媛県市町総合事務組合（消防補償事業）</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523</v>
      </c>
      <c r="J40" s="79" t="s">
        <v>524</v>
      </c>
      <c r="K40" s="79" t="s">
        <v>525</v>
      </c>
      <c r="L40" s="79" t="s">
        <v>526</v>
      </c>
      <c r="M40" s="80" t="s">
        <v>527</v>
      </c>
    </row>
    <row r="41" spans="2:13" ht="27.75" customHeight="1">
      <c r="B41" s="1173" t="s">
        <v>23</v>
      </c>
      <c r="C41" s="1174"/>
      <c r="D41" s="81"/>
      <c r="E41" s="1179" t="s">
        <v>24</v>
      </c>
      <c r="F41" s="1179"/>
      <c r="G41" s="1179"/>
      <c r="H41" s="1180"/>
      <c r="I41" s="82">
        <v>28048</v>
      </c>
      <c r="J41" s="83">
        <v>27360</v>
      </c>
      <c r="K41" s="83">
        <v>26930</v>
      </c>
      <c r="L41" s="83">
        <v>25733</v>
      </c>
      <c r="M41" s="84">
        <v>24834</v>
      </c>
    </row>
    <row r="42" spans="2:13" ht="27.75" customHeight="1">
      <c r="B42" s="1175"/>
      <c r="C42" s="1176"/>
      <c r="D42" s="85"/>
      <c r="E42" s="1181" t="s">
        <v>25</v>
      </c>
      <c r="F42" s="1181"/>
      <c r="G42" s="1181"/>
      <c r="H42" s="1182"/>
      <c r="I42" s="86">
        <v>441</v>
      </c>
      <c r="J42" s="87">
        <v>360</v>
      </c>
      <c r="K42" s="87">
        <v>463</v>
      </c>
      <c r="L42" s="87">
        <v>404</v>
      </c>
      <c r="M42" s="88">
        <v>347</v>
      </c>
    </row>
    <row r="43" spans="2:13" ht="27.75" customHeight="1">
      <c r="B43" s="1175"/>
      <c r="C43" s="1176"/>
      <c r="D43" s="85"/>
      <c r="E43" s="1181" t="s">
        <v>26</v>
      </c>
      <c r="F43" s="1181"/>
      <c r="G43" s="1181"/>
      <c r="H43" s="1182"/>
      <c r="I43" s="86">
        <v>8341</v>
      </c>
      <c r="J43" s="87">
        <v>8228</v>
      </c>
      <c r="K43" s="87">
        <v>7932</v>
      </c>
      <c r="L43" s="87">
        <v>7946</v>
      </c>
      <c r="M43" s="88">
        <v>7931</v>
      </c>
    </row>
    <row r="44" spans="2:13" ht="27.75" customHeight="1">
      <c r="B44" s="1175"/>
      <c r="C44" s="1176"/>
      <c r="D44" s="85"/>
      <c r="E44" s="1181" t="s">
        <v>27</v>
      </c>
      <c r="F44" s="1181"/>
      <c r="G44" s="1181"/>
      <c r="H44" s="1182"/>
      <c r="I44" s="86">
        <v>1278</v>
      </c>
      <c r="J44" s="87">
        <v>951</v>
      </c>
      <c r="K44" s="87">
        <v>628</v>
      </c>
      <c r="L44" s="87">
        <v>384</v>
      </c>
      <c r="M44" s="88">
        <v>486</v>
      </c>
    </row>
    <row r="45" spans="2:13" ht="27.75" customHeight="1">
      <c r="B45" s="1175"/>
      <c r="C45" s="1176"/>
      <c r="D45" s="85"/>
      <c r="E45" s="1181" t="s">
        <v>28</v>
      </c>
      <c r="F45" s="1181"/>
      <c r="G45" s="1181"/>
      <c r="H45" s="1182"/>
      <c r="I45" s="86">
        <v>5500</v>
      </c>
      <c r="J45" s="87">
        <v>5389</v>
      </c>
      <c r="K45" s="87">
        <v>5246</v>
      </c>
      <c r="L45" s="87">
        <v>5058</v>
      </c>
      <c r="M45" s="88">
        <v>4671</v>
      </c>
    </row>
    <row r="46" spans="2:13" ht="27.75" customHeight="1">
      <c r="B46" s="1175"/>
      <c r="C46" s="1176"/>
      <c r="D46" s="85"/>
      <c r="E46" s="1181" t="s">
        <v>29</v>
      </c>
      <c r="F46" s="1181"/>
      <c r="G46" s="1181"/>
      <c r="H46" s="1182"/>
      <c r="I46" s="86">
        <v>538</v>
      </c>
      <c r="J46" s="87">
        <v>408</v>
      </c>
      <c r="K46" s="87">
        <v>325</v>
      </c>
      <c r="L46" s="87">
        <v>212</v>
      </c>
      <c r="M46" s="88">
        <v>105</v>
      </c>
    </row>
    <row r="47" spans="2:13" ht="27.75" customHeight="1">
      <c r="B47" s="1175"/>
      <c r="C47" s="1176"/>
      <c r="D47" s="85"/>
      <c r="E47" s="1181" t="s">
        <v>30</v>
      </c>
      <c r="F47" s="1181"/>
      <c r="G47" s="1181"/>
      <c r="H47" s="1182"/>
      <c r="I47" s="86" t="s">
        <v>485</v>
      </c>
      <c r="J47" s="87" t="s">
        <v>485</v>
      </c>
      <c r="K47" s="87" t="s">
        <v>485</v>
      </c>
      <c r="L47" s="87" t="s">
        <v>485</v>
      </c>
      <c r="M47" s="88" t="s">
        <v>485</v>
      </c>
    </row>
    <row r="48" spans="2:13" ht="27.75" customHeight="1">
      <c r="B48" s="1177"/>
      <c r="C48" s="1178"/>
      <c r="D48" s="85"/>
      <c r="E48" s="1181" t="s">
        <v>31</v>
      </c>
      <c r="F48" s="1181"/>
      <c r="G48" s="1181"/>
      <c r="H48" s="1182"/>
      <c r="I48" s="86" t="s">
        <v>485</v>
      </c>
      <c r="J48" s="87" t="s">
        <v>485</v>
      </c>
      <c r="K48" s="87" t="s">
        <v>485</v>
      </c>
      <c r="L48" s="87" t="s">
        <v>485</v>
      </c>
      <c r="M48" s="88" t="s">
        <v>485</v>
      </c>
    </row>
    <row r="49" spans="2:13" ht="27.75" customHeight="1">
      <c r="B49" s="1183" t="s">
        <v>32</v>
      </c>
      <c r="C49" s="1184"/>
      <c r="D49" s="89"/>
      <c r="E49" s="1181" t="s">
        <v>33</v>
      </c>
      <c r="F49" s="1181"/>
      <c r="G49" s="1181"/>
      <c r="H49" s="1182"/>
      <c r="I49" s="86">
        <v>3208</v>
      </c>
      <c r="J49" s="87">
        <v>4878</v>
      </c>
      <c r="K49" s="87">
        <v>6178</v>
      </c>
      <c r="L49" s="87">
        <v>7184</v>
      </c>
      <c r="M49" s="88">
        <v>7696</v>
      </c>
    </row>
    <row r="50" spans="2:13" ht="27.75" customHeight="1">
      <c r="B50" s="1175"/>
      <c r="C50" s="1176"/>
      <c r="D50" s="85"/>
      <c r="E50" s="1181" t="s">
        <v>34</v>
      </c>
      <c r="F50" s="1181"/>
      <c r="G50" s="1181"/>
      <c r="H50" s="1182"/>
      <c r="I50" s="86">
        <v>773</v>
      </c>
      <c r="J50" s="87">
        <v>671</v>
      </c>
      <c r="K50" s="87">
        <v>578</v>
      </c>
      <c r="L50" s="87">
        <v>489</v>
      </c>
      <c r="M50" s="88">
        <v>406</v>
      </c>
    </row>
    <row r="51" spans="2:13" ht="27.75" customHeight="1">
      <c r="B51" s="1177"/>
      <c r="C51" s="1178"/>
      <c r="D51" s="85"/>
      <c r="E51" s="1181" t="s">
        <v>35</v>
      </c>
      <c r="F51" s="1181"/>
      <c r="G51" s="1181"/>
      <c r="H51" s="1182"/>
      <c r="I51" s="86">
        <v>24177</v>
      </c>
      <c r="J51" s="87">
        <v>23863</v>
      </c>
      <c r="K51" s="87">
        <v>24402</v>
      </c>
      <c r="L51" s="87">
        <v>24553</v>
      </c>
      <c r="M51" s="88">
        <v>24588</v>
      </c>
    </row>
    <row r="52" spans="2:13" ht="27.75" customHeight="1" thickBot="1">
      <c r="B52" s="1185" t="s">
        <v>36</v>
      </c>
      <c r="C52" s="1186"/>
      <c r="D52" s="90"/>
      <c r="E52" s="1187" t="s">
        <v>37</v>
      </c>
      <c r="F52" s="1187"/>
      <c r="G52" s="1187"/>
      <c r="H52" s="1188"/>
      <c r="I52" s="91">
        <v>15988</v>
      </c>
      <c r="J52" s="92">
        <v>13283</v>
      </c>
      <c r="K52" s="92">
        <v>10367</v>
      </c>
      <c r="L52" s="92">
        <v>7509</v>
      </c>
      <c r="M52" s="93">
        <v>5686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522</v>
      </c>
      <c r="G2" s="111"/>
      <c r="H2" s="112"/>
    </row>
    <row r="3" spans="1:8">
      <c r="A3" s="108" t="s">
        <v>515</v>
      </c>
      <c r="B3" s="113"/>
      <c r="C3" s="114"/>
      <c r="D3" s="115">
        <v>77560</v>
      </c>
      <c r="E3" s="116"/>
      <c r="F3" s="117">
        <v>61882</v>
      </c>
      <c r="G3" s="118"/>
      <c r="H3" s="119"/>
    </row>
    <row r="4" spans="1:8">
      <c r="A4" s="120"/>
      <c r="B4" s="121"/>
      <c r="C4" s="122"/>
      <c r="D4" s="123">
        <v>61397</v>
      </c>
      <c r="E4" s="124"/>
      <c r="F4" s="125">
        <v>32175</v>
      </c>
      <c r="G4" s="126"/>
      <c r="H4" s="127"/>
    </row>
    <row r="5" spans="1:8">
      <c r="A5" s="108" t="s">
        <v>517</v>
      </c>
      <c r="B5" s="113"/>
      <c r="C5" s="114"/>
      <c r="D5" s="115">
        <v>77495</v>
      </c>
      <c r="E5" s="116"/>
      <c r="F5" s="117">
        <v>67201</v>
      </c>
      <c r="G5" s="118"/>
      <c r="H5" s="119"/>
    </row>
    <row r="6" spans="1:8">
      <c r="A6" s="120"/>
      <c r="B6" s="121"/>
      <c r="C6" s="122"/>
      <c r="D6" s="123">
        <v>42580</v>
      </c>
      <c r="E6" s="124"/>
      <c r="F6" s="125">
        <v>35210</v>
      </c>
      <c r="G6" s="126"/>
      <c r="H6" s="127"/>
    </row>
    <row r="7" spans="1:8">
      <c r="A7" s="108" t="s">
        <v>518</v>
      </c>
      <c r="B7" s="113"/>
      <c r="C7" s="114"/>
      <c r="D7" s="115">
        <v>93753</v>
      </c>
      <c r="E7" s="116"/>
      <c r="F7" s="117">
        <v>75709</v>
      </c>
      <c r="G7" s="118"/>
      <c r="H7" s="119"/>
    </row>
    <row r="8" spans="1:8">
      <c r="A8" s="120"/>
      <c r="B8" s="121"/>
      <c r="C8" s="122"/>
      <c r="D8" s="123">
        <v>66737</v>
      </c>
      <c r="E8" s="124"/>
      <c r="F8" s="125">
        <v>35212</v>
      </c>
      <c r="G8" s="126"/>
      <c r="H8" s="127"/>
    </row>
    <row r="9" spans="1:8">
      <c r="A9" s="108" t="s">
        <v>519</v>
      </c>
      <c r="B9" s="113"/>
      <c r="C9" s="114"/>
      <c r="D9" s="115">
        <v>63513</v>
      </c>
      <c r="E9" s="116"/>
      <c r="F9" s="117">
        <v>90961</v>
      </c>
      <c r="G9" s="118"/>
      <c r="H9" s="119"/>
    </row>
    <row r="10" spans="1:8">
      <c r="A10" s="120"/>
      <c r="B10" s="121"/>
      <c r="C10" s="122"/>
      <c r="D10" s="123">
        <v>41465</v>
      </c>
      <c r="E10" s="124"/>
      <c r="F10" s="125">
        <v>37720</v>
      </c>
      <c r="G10" s="126"/>
      <c r="H10" s="127"/>
    </row>
    <row r="11" spans="1:8">
      <c r="A11" s="108" t="s">
        <v>520</v>
      </c>
      <c r="B11" s="113"/>
      <c r="C11" s="114"/>
      <c r="D11" s="115">
        <v>67882</v>
      </c>
      <c r="E11" s="116"/>
      <c r="F11" s="117">
        <v>106614</v>
      </c>
      <c r="G11" s="118"/>
      <c r="H11" s="119"/>
    </row>
    <row r="12" spans="1:8">
      <c r="A12" s="120"/>
      <c r="B12" s="121"/>
      <c r="C12" s="128"/>
      <c r="D12" s="123">
        <v>51650</v>
      </c>
      <c r="E12" s="124"/>
      <c r="F12" s="125">
        <v>45545</v>
      </c>
      <c r="G12" s="126"/>
      <c r="H12" s="127"/>
    </row>
    <row r="13" spans="1:8">
      <c r="A13" s="108"/>
      <c r="B13" s="113"/>
      <c r="C13" s="129"/>
      <c r="D13" s="130">
        <v>76041</v>
      </c>
      <c r="E13" s="131"/>
      <c r="F13" s="132">
        <v>80473</v>
      </c>
      <c r="G13" s="133"/>
      <c r="H13" s="119"/>
    </row>
    <row r="14" spans="1:8">
      <c r="A14" s="120"/>
      <c r="B14" s="121"/>
      <c r="C14" s="122"/>
      <c r="D14" s="123">
        <v>52766</v>
      </c>
      <c r="E14" s="124"/>
      <c r="F14" s="125">
        <v>37172</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15.51</v>
      </c>
      <c r="C19" s="134">
        <f>ROUND(VALUE(SUBSTITUTE(実質収支比率等に係る経年分析!G$48,"▲","-")),2)</f>
        <v>15.34</v>
      </c>
      <c r="D19" s="134">
        <f>ROUND(VALUE(SUBSTITUTE(実質収支比率等に係る経年分析!H$48,"▲","-")),2)</f>
        <v>10.37</v>
      </c>
      <c r="E19" s="134">
        <f>ROUND(VALUE(SUBSTITUTE(実質収支比率等に係る経年分析!I$48,"▲","-")),2)</f>
        <v>8.6199999999999992</v>
      </c>
      <c r="F19" s="134">
        <f>ROUND(VALUE(SUBSTITUTE(実質収支比率等に係る経年分析!J$48,"▲","-")),2)</f>
        <v>8.66</v>
      </c>
    </row>
    <row r="20" spans="1:11">
      <c r="A20" s="134" t="s">
        <v>42</v>
      </c>
      <c r="B20" s="134">
        <f>ROUND(VALUE(SUBSTITUTE(実質収支比率等に係る経年分析!F$47,"▲","-")),2)</f>
        <v>7.36</v>
      </c>
      <c r="C20" s="134">
        <f>ROUND(VALUE(SUBSTITUTE(実質収支比率等に係る経年分析!G$47,"▲","-")),2)</f>
        <v>12.47</v>
      </c>
      <c r="D20" s="134">
        <f>ROUND(VALUE(SUBSTITUTE(実質収支比率等に係る経年分析!H$47,"▲","-")),2)</f>
        <v>18.97</v>
      </c>
      <c r="E20" s="134">
        <f>ROUND(VALUE(SUBSTITUTE(実質収支比率等に係る経年分析!I$47,"▲","-")),2)</f>
        <v>18.989999999999998</v>
      </c>
      <c r="F20" s="134">
        <f>ROUND(VALUE(SUBSTITUTE(実質収支比率等に係る経年分析!J$47,"▲","-")),2)</f>
        <v>19.34</v>
      </c>
    </row>
    <row r="21" spans="1:11">
      <c r="A21" s="134" t="s">
        <v>43</v>
      </c>
      <c r="B21" s="134">
        <f>IF(ISNUMBER(VALUE(SUBSTITUTE(実質収支比率等に係る経年分析!F$49,"▲","-"))),ROUND(VALUE(SUBSTITUTE(実質収支比率等に係る経年分析!F$49,"▲","-")),2),NA())</f>
        <v>7.83</v>
      </c>
      <c r="C21" s="134">
        <f>IF(ISNUMBER(VALUE(SUBSTITUTE(実質収支比率等に係る経年分析!G$49,"▲","-"))),ROUND(VALUE(SUBSTITUTE(実質収支比率等に係る経年分析!G$49,"▲","-")),2),NA())</f>
        <v>4.46</v>
      </c>
      <c r="D21" s="134">
        <f>IF(ISNUMBER(VALUE(SUBSTITUTE(実質収支比率等に係る経年分析!H$49,"▲","-"))),ROUND(VALUE(SUBSTITUTE(実質収支比率等に係る経年分析!H$49,"▲","-")),2),NA())</f>
        <v>1.0900000000000001</v>
      </c>
      <c r="E21" s="134">
        <f>IF(ISNUMBER(VALUE(SUBSTITUTE(実質収支比率等に係る経年分析!I$49,"▲","-"))),ROUND(VALUE(SUBSTITUTE(実質収支比率等に係る経年分析!I$49,"▲","-")),2),NA())</f>
        <v>-1.53</v>
      </c>
      <c r="F21" s="134">
        <f>IF(ISNUMBER(VALUE(SUBSTITUTE(実質収支比率等に係る経年分析!J$49,"▲","-"))),ROUND(VALUE(SUBSTITUTE(実質収支比率等に係る経年分析!J$49,"▲","-")),2),NA())</f>
        <v>-0.1</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0.14000000000000001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0.14000000000000001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0.31</v>
      </c>
    </row>
    <row r="31" spans="1:11">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0.66</v>
      </c>
    </row>
    <row r="32" spans="1:11">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7.68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6.2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6.12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6.16</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9.6199999999999992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9.6999999999999993</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11.72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11.56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10.91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10.44</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0.09</v>
      </c>
      <c r="J35" s="135">
        <f>IF(ROUND(VALUE(SUBSTITUTE(連結実質赤字比率に係る赤字・黒字の構成分析!J$35,"▲", "-")), 2) &lt; 0, ABS(ROUND(VALUE(SUBSTITUTE(連結実質赤字比率に係る赤字・黒字の構成分析!J$35,"▲", "-")), 2)), NA())</f>
        <v>0.7</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0.98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1.02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1.03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1.06</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3036</v>
      </c>
      <c r="E42" s="136"/>
      <c r="F42" s="136"/>
      <c r="G42" s="136">
        <f>'実質公債費比率（分子）の構造'!L$52</f>
        <v>2957</v>
      </c>
      <c r="H42" s="136"/>
      <c r="I42" s="136"/>
      <c r="J42" s="136">
        <f>'実質公債費比率（分子）の構造'!M$52</f>
        <v>2906</v>
      </c>
      <c r="K42" s="136"/>
      <c r="L42" s="136"/>
      <c r="M42" s="136">
        <f>'実質公債費比率（分子）の構造'!N$52</f>
        <v>2852</v>
      </c>
      <c r="N42" s="136"/>
      <c r="O42" s="136"/>
      <c r="P42" s="136">
        <f>'実質公債費比率（分子）の構造'!O$52</f>
        <v>2780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95</v>
      </c>
      <c r="C44" s="136"/>
      <c r="D44" s="136"/>
      <c r="E44" s="136">
        <f>'実質公債費比率（分子）の構造'!L$50</f>
        <v>89</v>
      </c>
      <c r="F44" s="136"/>
      <c r="G44" s="136"/>
      <c r="H44" s="136">
        <f>'実質公債費比率（分子）の構造'!M$50</f>
        <v>69</v>
      </c>
      <c r="I44" s="136"/>
      <c r="J44" s="136"/>
      <c r="K44" s="136">
        <f>'実質公債費比率（分子）の構造'!N$50</f>
        <v>67</v>
      </c>
      <c r="L44" s="136"/>
      <c r="M44" s="136"/>
      <c r="N44" s="136">
        <f>'実質公債費比率（分子）の構造'!O$50</f>
        <v>63</v>
      </c>
      <c r="O44" s="136"/>
      <c r="P44" s="136"/>
    </row>
    <row r="45" spans="1:16">
      <c r="A45" s="136" t="s">
        <v>53</v>
      </c>
      <c r="B45" s="136">
        <f>'実質公債費比率（分子）の構造'!K$49</f>
        <v>325</v>
      </c>
      <c r="C45" s="136"/>
      <c r="D45" s="136"/>
      <c r="E45" s="136">
        <f>'実質公債費比率（分子）の構造'!L$49</f>
        <v>331</v>
      </c>
      <c r="F45" s="136"/>
      <c r="G45" s="136"/>
      <c r="H45" s="136">
        <f>'実質公債費比率（分子）の構造'!M$49</f>
        <v>320</v>
      </c>
      <c r="I45" s="136"/>
      <c r="J45" s="136"/>
      <c r="K45" s="136">
        <f>'実質公債費比率（分子）の構造'!N$49</f>
        <v>237</v>
      </c>
      <c r="L45" s="136"/>
      <c r="M45" s="136"/>
      <c r="N45" s="136">
        <f>'実質公債費比率（分子）の構造'!O$49</f>
        <v>120</v>
      </c>
      <c r="O45" s="136"/>
      <c r="P45" s="136"/>
    </row>
    <row r="46" spans="1:16">
      <c r="A46" s="136" t="s">
        <v>54</v>
      </c>
      <c r="B46" s="136">
        <f>'実質公債費比率（分子）の構造'!K$48</f>
        <v>687</v>
      </c>
      <c r="C46" s="136"/>
      <c r="D46" s="136"/>
      <c r="E46" s="136">
        <f>'実質公債費比率（分子）の構造'!L$48</f>
        <v>664</v>
      </c>
      <c r="F46" s="136"/>
      <c r="G46" s="136"/>
      <c r="H46" s="136">
        <f>'実質公債費比率（分子）の構造'!M$48</f>
        <v>667</v>
      </c>
      <c r="I46" s="136"/>
      <c r="J46" s="136"/>
      <c r="K46" s="136">
        <f>'実質公債費比率（分子）の構造'!N$48</f>
        <v>667</v>
      </c>
      <c r="L46" s="136"/>
      <c r="M46" s="136"/>
      <c r="N46" s="136">
        <f>'実質公債費比率（分子）の構造'!O$48</f>
        <v>674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4196</v>
      </c>
      <c r="C49" s="136"/>
      <c r="D49" s="136"/>
      <c r="E49" s="136">
        <f>'実質公債費比率（分子）の構造'!L$45</f>
        <v>3864</v>
      </c>
      <c r="F49" s="136"/>
      <c r="G49" s="136"/>
      <c r="H49" s="136">
        <f>'実質公債費比率（分子）の構造'!M$45</f>
        <v>3631</v>
      </c>
      <c r="I49" s="136"/>
      <c r="J49" s="136"/>
      <c r="K49" s="136">
        <f>'実質公債費比率（分子）の構造'!N$45</f>
        <v>3468</v>
      </c>
      <c r="L49" s="136"/>
      <c r="M49" s="136"/>
      <c r="N49" s="136">
        <f>'実質公債費比率（分子）の構造'!O$45</f>
        <v>3141</v>
      </c>
      <c r="O49" s="136"/>
      <c r="P49" s="136"/>
    </row>
    <row r="50" spans="1:16">
      <c r="A50" s="136" t="s">
        <v>58</v>
      </c>
      <c r="B50" s="136" t="e">
        <f>NA()</f>
        <v>#N/A</v>
      </c>
      <c r="C50" s="136">
        <f>IF(ISNUMBER('実質公債費比率（分子）の構造'!K$53),'実質公債費比率（分子）の構造'!K$53,NA())</f>
        <v>2267</v>
      </c>
      <c r="D50" s="136" t="e">
        <f>NA()</f>
        <v>#N/A</v>
      </c>
      <c r="E50" s="136" t="e">
        <f>NA()</f>
        <v>#N/A</v>
      </c>
      <c r="F50" s="136">
        <f>IF(ISNUMBER('実質公債費比率（分子）の構造'!L$53),'実質公債費比率（分子）の構造'!L$53,NA())</f>
        <v>1991</v>
      </c>
      <c r="G50" s="136" t="e">
        <f>NA()</f>
        <v>#N/A</v>
      </c>
      <c r="H50" s="136" t="e">
        <f>NA()</f>
        <v>#N/A</v>
      </c>
      <c r="I50" s="136">
        <f>IF(ISNUMBER('実質公債費比率（分子）の構造'!M$53),'実質公債費比率（分子）の構造'!M$53,NA())</f>
        <v>1781</v>
      </c>
      <c r="J50" s="136" t="e">
        <f>NA()</f>
        <v>#N/A</v>
      </c>
      <c r="K50" s="136" t="e">
        <f>NA()</f>
        <v>#N/A</v>
      </c>
      <c r="L50" s="136">
        <f>IF(ISNUMBER('実質公債費比率（分子）の構造'!N$53),'実質公債費比率（分子）の構造'!N$53,NA())</f>
        <v>1587</v>
      </c>
      <c r="M50" s="136" t="e">
        <f>NA()</f>
        <v>#N/A</v>
      </c>
      <c r="N50" s="136" t="e">
        <f>NA()</f>
        <v>#N/A</v>
      </c>
      <c r="O50" s="136">
        <f>IF(ISNUMBER('実質公債費比率（分子）の構造'!O$53),'実質公債費比率（分子）の構造'!O$53,NA())</f>
        <v>1218</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24177</v>
      </c>
      <c r="E56" s="135"/>
      <c r="F56" s="135"/>
      <c r="G56" s="135">
        <f>'将来負担比率（分子）の構造'!J$51</f>
        <v>23863</v>
      </c>
      <c r="H56" s="135"/>
      <c r="I56" s="135"/>
      <c r="J56" s="135">
        <f>'将来負担比率（分子）の構造'!K$51</f>
        <v>24402</v>
      </c>
      <c r="K56" s="135"/>
      <c r="L56" s="135"/>
      <c r="M56" s="135">
        <f>'将来負担比率（分子）の構造'!L$51</f>
        <v>24553</v>
      </c>
      <c r="N56" s="135"/>
      <c r="O56" s="135"/>
      <c r="P56" s="135">
        <f>'将来負担比率（分子）の構造'!M$51</f>
        <v>24588</v>
      </c>
    </row>
    <row r="57" spans="1:16">
      <c r="A57" s="135" t="s">
        <v>34</v>
      </c>
      <c r="B57" s="135"/>
      <c r="C57" s="135"/>
      <c r="D57" s="135">
        <f>'将来負担比率（分子）の構造'!I$50</f>
        <v>773</v>
      </c>
      <c r="E57" s="135"/>
      <c r="F57" s="135"/>
      <c r="G57" s="135">
        <f>'将来負担比率（分子）の構造'!J$50</f>
        <v>671</v>
      </c>
      <c r="H57" s="135"/>
      <c r="I57" s="135"/>
      <c r="J57" s="135">
        <f>'将来負担比率（分子）の構造'!K$50</f>
        <v>578</v>
      </c>
      <c r="K57" s="135"/>
      <c r="L57" s="135"/>
      <c r="M57" s="135">
        <f>'将来負担比率（分子）の構造'!L$50</f>
        <v>489</v>
      </c>
      <c r="N57" s="135"/>
      <c r="O57" s="135"/>
      <c r="P57" s="135">
        <f>'将来負担比率（分子）の構造'!M$50</f>
        <v>406</v>
      </c>
    </row>
    <row r="58" spans="1:16">
      <c r="A58" s="135" t="s">
        <v>33</v>
      </c>
      <c r="B58" s="135"/>
      <c r="C58" s="135"/>
      <c r="D58" s="135">
        <f>'将来負担比率（分子）の構造'!I$49</f>
        <v>3208</v>
      </c>
      <c r="E58" s="135"/>
      <c r="F58" s="135"/>
      <c r="G58" s="135">
        <f>'将来負担比率（分子）の構造'!J$49</f>
        <v>4878</v>
      </c>
      <c r="H58" s="135"/>
      <c r="I58" s="135"/>
      <c r="J58" s="135">
        <f>'将来負担比率（分子）の構造'!K$49</f>
        <v>6178</v>
      </c>
      <c r="K58" s="135"/>
      <c r="L58" s="135"/>
      <c r="M58" s="135">
        <f>'将来負担比率（分子）の構造'!L$49</f>
        <v>7184</v>
      </c>
      <c r="N58" s="135"/>
      <c r="O58" s="135"/>
      <c r="P58" s="135">
        <f>'将来負担比率（分子）の構造'!M$49</f>
        <v>7696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538</v>
      </c>
      <c r="C61" s="135"/>
      <c r="D61" s="135"/>
      <c r="E61" s="135">
        <f>'将来負担比率（分子）の構造'!J$46</f>
        <v>408</v>
      </c>
      <c r="F61" s="135"/>
      <c r="G61" s="135"/>
      <c r="H61" s="135">
        <f>'将来負担比率（分子）の構造'!K$46</f>
        <v>325</v>
      </c>
      <c r="I61" s="135"/>
      <c r="J61" s="135"/>
      <c r="K61" s="135">
        <f>'将来負担比率（分子）の構造'!L$46</f>
        <v>212</v>
      </c>
      <c r="L61" s="135"/>
      <c r="M61" s="135"/>
      <c r="N61" s="135">
        <f>'将来負担比率（分子）の構造'!M$46</f>
        <v>105</v>
      </c>
      <c r="O61" s="135"/>
      <c r="P61" s="135"/>
    </row>
    <row r="62" spans="1:16">
      <c r="A62" s="135" t="s">
        <v>28</v>
      </c>
      <c r="B62" s="135">
        <f>'将来負担比率（分子）の構造'!I$45</f>
        <v>5500</v>
      </c>
      <c r="C62" s="135"/>
      <c r="D62" s="135"/>
      <c r="E62" s="135">
        <f>'将来負担比率（分子）の構造'!J$45</f>
        <v>5389</v>
      </c>
      <c r="F62" s="135"/>
      <c r="G62" s="135"/>
      <c r="H62" s="135">
        <f>'将来負担比率（分子）の構造'!K$45</f>
        <v>5246</v>
      </c>
      <c r="I62" s="135"/>
      <c r="J62" s="135"/>
      <c r="K62" s="135">
        <f>'将来負担比率（分子）の構造'!L$45</f>
        <v>5058</v>
      </c>
      <c r="L62" s="135"/>
      <c r="M62" s="135"/>
      <c r="N62" s="135">
        <f>'将来負担比率（分子）の構造'!M$45</f>
        <v>4671</v>
      </c>
      <c r="O62" s="135"/>
      <c r="P62" s="135"/>
    </row>
    <row r="63" spans="1:16">
      <c r="A63" s="135" t="s">
        <v>27</v>
      </c>
      <c r="B63" s="135">
        <f>'将来負担比率（分子）の構造'!I$44</f>
        <v>1278</v>
      </c>
      <c r="C63" s="135"/>
      <c r="D63" s="135"/>
      <c r="E63" s="135">
        <f>'将来負担比率（分子）の構造'!J$44</f>
        <v>951</v>
      </c>
      <c r="F63" s="135"/>
      <c r="G63" s="135"/>
      <c r="H63" s="135">
        <f>'将来負担比率（分子）の構造'!K$44</f>
        <v>628</v>
      </c>
      <c r="I63" s="135"/>
      <c r="J63" s="135"/>
      <c r="K63" s="135">
        <f>'将来負担比率（分子）の構造'!L$44</f>
        <v>384</v>
      </c>
      <c r="L63" s="135"/>
      <c r="M63" s="135"/>
      <c r="N63" s="135">
        <f>'将来負担比率（分子）の構造'!M$44</f>
        <v>486</v>
      </c>
      <c r="O63" s="135"/>
      <c r="P63" s="135"/>
    </row>
    <row r="64" spans="1:16">
      <c r="A64" s="135" t="s">
        <v>26</v>
      </c>
      <c r="B64" s="135">
        <f>'将来負担比率（分子）の構造'!I$43</f>
        <v>8341</v>
      </c>
      <c r="C64" s="135"/>
      <c r="D64" s="135"/>
      <c r="E64" s="135">
        <f>'将来負担比率（分子）の構造'!J$43</f>
        <v>8228</v>
      </c>
      <c r="F64" s="135"/>
      <c r="G64" s="135"/>
      <c r="H64" s="135">
        <f>'将来負担比率（分子）の構造'!K$43</f>
        <v>7932</v>
      </c>
      <c r="I64" s="135"/>
      <c r="J64" s="135"/>
      <c r="K64" s="135">
        <f>'将来負担比率（分子）の構造'!L$43</f>
        <v>7946</v>
      </c>
      <c r="L64" s="135"/>
      <c r="M64" s="135"/>
      <c r="N64" s="135">
        <f>'将来負担比率（分子）の構造'!M$43</f>
        <v>7931</v>
      </c>
      <c r="O64" s="135"/>
      <c r="P64" s="135"/>
    </row>
    <row r="65" spans="1:16">
      <c r="A65" s="135" t="s">
        <v>25</v>
      </c>
      <c r="B65" s="135">
        <f>'将来負担比率（分子）の構造'!I$42</f>
        <v>441</v>
      </c>
      <c r="C65" s="135"/>
      <c r="D65" s="135"/>
      <c r="E65" s="135">
        <f>'将来負担比率（分子）の構造'!J$42</f>
        <v>360</v>
      </c>
      <c r="F65" s="135"/>
      <c r="G65" s="135"/>
      <c r="H65" s="135">
        <f>'将来負担比率（分子）の構造'!K$42</f>
        <v>463</v>
      </c>
      <c r="I65" s="135"/>
      <c r="J65" s="135"/>
      <c r="K65" s="135">
        <f>'将来負担比率（分子）の構造'!L$42</f>
        <v>404</v>
      </c>
      <c r="L65" s="135"/>
      <c r="M65" s="135"/>
      <c r="N65" s="135">
        <f>'将来負担比率（分子）の構造'!M$42</f>
        <v>347</v>
      </c>
      <c r="O65" s="135"/>
      <c r="P65" s="135"/>
    </row>
    <row r="66" spans="1:16">
      <c r="A66" s="135" t="s">
        <v>24</v>
      </c>
      <c r="B66" s="135">
        <f>'将来負担比率（分子）の構造'!I$41</f>
        <v>28048</v>
      </c>
      <c r="C66" s="135"/>
      <c r="D66" s="135"/>
      <c r="E66" s="135">
        <f>'将来負担比率（分子）の構造'!J$41</f>
        <v>27360</v>
      </c>
      <c r="F66" s="135"/>
      <c r="G66" s="135"/>
      <c r="H66" s="135">
        <f>'将来負担比率（分子）の構造'!K$41</f>
        <v>26930</v>
      </c>
      <c r="I66" s="135"/>
      <c r="J66" s="135"/>
      <c r="K66" s="135">
        <f>'将来負担比率（分子）の構造'!L$41</f>
        <v>25733</v>
      </c>
      <c r="L66" s="135"/>
      <c r="M66" s="135"/>
      <c r="N66" s="135">
        <f>'将来負担比率（分子）の構造'!M$41</f>
        <v>24834</v>
      </c>
      <c r="O66" s="135"/>
      <c r="P66" s="135"/>
    </row>
    <row r="67" spans="1:16">
      <c r="A67" s="135" t="s">
        <v>62</v>
      </c>
      <c r="B67" s="135" t="e">
        <f>NA()</f>
        <v>#N/A</v>
      </c>
      <c r="C67" s="135">
        <f>IF(ISNUMBER('将来負担比率（分子）の構造'!I$52), IF('将来負担比率（分子）の構造'!I$52 &lt; 0, 0, '将来負担比率（分子）の構造'!I$52), NA())</f>
        <v>15988</v>
      </c>
      <c r="D67" s="135" t="e">
        <f>NA()</f>
        <v>#N/A</v>
      </c>
      <c r="E67" s="135" t="e">
        <f>NA()</f>
        <v>#N/A</v>
      </c>
      <c r="F67" s="135">
        <f>IF(ISNUMBER('将来負担比率（分子）の構造'!J$52), IF('将来負担比率（分子）の構造'!J$52 &lt; 0, 0, '将来負担比率（分子）の構造'!J$52), NA())</f>
        <v>13283</v>
      </c>
      <c r="G67" s="135" t="e">
        <f>NA()</f>
        <v>#N/A</v>
      </c>
      <c r="H67" s="135" t="e">
        <f>NA()</f>
        <v>#N/A</v>
      </c>
      <c r="I67" s="135">
        <f>IF(ISNUMBER('将来負担比率（分子）の構造'!K$52), IF('将来負担比率（分子）の構造'!K$52 &lt; 0, 0, '将来負担比率（分子）の構造'!K$52), NA())</f>
        <v>10367</v>
      </c>
      <c r="J67" s="135" t="e">
        <f>NA()</f>
        <v>#N/A</v>
      </c>
      <c r="K67" s="135" t="e">
        <f>NA()</f>
        <v>#N/A</v>
      </c>
      <c r="L67" s="135">
        <f>IF(ISNUMBER('将来負担比率（分子）の構造'!L$52), IF('将来負担比率（分子）の構造'!L$52 &lt; 0, 0, '将来負担比率（分子）の構造'!L$52), NA())</f>
        <v>7509</v>
      </c>
      <c r="M67" s="135" t="e">
        <f>NA()</f>
        <v>#N/A</v>
      </c>
      <c r="N67" s="135" t="e">
        <f>NA()</f>
        <v>#N/A</v>
      </c>
      <c r="O67" s="135">
        <f>IF(ISNUMBER('将来負担比率（分子）の構造'!M$52), IF('将来負担比率（分子）の構造'!M$52 &lt; 0, 0, '将来負担比率（分子）の構造'!M$52), NA())</f>
        <v>5686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4595050</v>
      </c>
      <c r="S5" s="583"/>
      <c r="T5" s="583"/>
      <c r="U5" s="583"/>
      <c r="V5" s="583"/>
      <c r="W5" s="583"/>
      <c r="X5" s="583"/>
      <c r="Y5" s="584"/>
      <c r="Z5" s="585">
        <v>18.600000000000001</v>
      </c>
      <c r="AA5" s="585"/>
      <c r="AB5" s="585"/>
      <c r="AC5" s="585"/>
      <c r="AD5" s="586">
        <v>4595050</v>
      </c>
      <c r="AE5" s="586"/>
      <c r="AF5" s="586"/>
      <c r="AG5" s="586"/>
      <c r="AH5" s="586"/>
      <c r="AI5" s="586"/>
      <c r="AJ5" s="586"/>
      <c r="AK5" s="586"/>
      <c r="AL5" s="587">
        <v>30.9</v>
      </c>
      <c r="AM5" s="588"/>
      <c r="AN5" s="588"/>
      <c r="AO5" s="589"/>
      <c r="AP5" s="579" t="s">
        <v>207</v>
      </c>
      <c r="AQ5" s="580"/>
      <c r="AR5" s="580"/>
      <c r="AS5" s="580"/>
      <c r="AT5" s="580"/>
      <c r="AU5" s="580"/>
      <c r="AV5" s="580"/>
      <c r="AW5" s="580"/>
      <c r="AX5" s="580"/>
      <c r="AY5" s="580"/>
      <c r="AZ5" s="580"/>
      <c r="BA5" s="580"/>
      <c r="BB5" s="580"/>
      <c r="BC5" s="580"/>
      <c r="BD5" s="580"/>
      <c r="BE5" s="580"/>
      <c r="BF5" s="581"/>
      <c r="BG5" s="593">
        <v>4594326</v>
      </c>
      <c r="BH5" s="594"/>
      <c r="BI5" s="594"/>
      <c r="BJ5" s="594"/>
      <c r="BK5" s="594"/>
      <c r="BL5" s="594"/>
      <c r="BM5" s="594"/>
      <c r="BN5" s="595"/>
      <c r="BO5" s="596">
        <v>100</v>
      </c>
      <c r="BP5" s="596"/>
      <c r="BQ5" s="596"/>
      <c r="BR5" s="596"/>
      <c r="BS5" s="597">
        <v>64049</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369886</v>
      </c>
      <c r="S6" s="594"/>
      <c r="T6" s="594"/>
      <c r="U6" s="594"/>
      <c r="V6" s="594"/>
      <c r="W6" s="594"/>
      <c r="X6" s="594"/>
      <c r="Y6" s="595"/>
      <c r="Z6" s="596">
        <v>1.5</v>
      </c>
      <c r="AA6" s="596"/>
      <c r="AB6" s="596"/>
      <c r="AC6" s="596"/>
      <c r="AD6" s="597">
        <v>369886</v>
      </c>
      <c r="AE6" s="597"/>
      <c r="AF6" s="597"/>
      <c r="AG6" s="597"/>
      <c r="AH6" s="597"/>
      <c r="AI6" s="597"/>
      <c r="AJ6" s="597"/>
      <c r="AK6" s="597"/>
      <c r="AL6" s="598">
        <v>2.5</v>
      </c>
      <c r="AM6" s="599"/>
      <c r="AN6" s="599"/>
      <c r="AO6" s="600"/>
      <c r="AP6" s="590" t="s">
        <v>212</v>
      </c>
      <c r="AQ6" s="591"/>
      <c r="AR6" s="591"/>
      <c r="AS6" s="591"/>
      <c r="AT6" s="591"/>
      <c r="AU6" s="591"/>
      <c r="AV6" s="591"/>
      <c r="AW6" s="591"/>
      <c r="AX6" s="591"/>
      <c r="AY6" s="591"/>
      <c r="AZ6" s="591"/>
      <c r="BA6" s="591"/>
      <c r="BB6" s="591"/>
      <c r="BC6" s="591"/>
      <c r="BD6" s="591"/>
      <c r="BE6" s="591"/>
      <c r="BF6" s="592"/>
      <c r="BG6" s="593">
        <v>4594326</v>
      </c>
      <c r="BH6" s="594"/>
      <c r="BI6" s="594"/>
      <c r="BJ6" s="594"/>
      <c r="BK6" s="594"/>
      <c r="BL6" s="594"/>
      <c r="BM6" s="594"/>
      <c r="BN6" s="595"/>
      <c r="BO6" s="596">
        <v>100</v>
      </c>
      <c r="BP6" s="596"/>
      <c r="BQ6" s="596"/>
      <c r="BR6" s="596"/>
      <c r="BS6" s="597">
        <v>64049</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217231</v>
      </c>
      <c r="CS6" s="594"/>
      <c r="CT6" s="594"/>
      <c r="CU6" s="594"/>
      <c r="CV6" s="594"/>
      <c r="CW6" s="594"/>
      <c r="CX6" s="594"/>
      <c r="CY6" s="595"/>
      <c r="CZ6" s="596">
        <v>0.9</v>
      </c>
      <c r="DA6" s="596"/>
      <c r="DB6" s="596"/>
      <c r="DC6" s="596"/>
      <c r="DD6" s="602" t="s">
        <v>214</v>
      </c>
      <c r="DE6" s="594"/>
      <c r="DF6" s="594"/>
      <c r="DG6" s="594"/>
      <c r="DH6" s="594"/>
      <c r="DI6" s="594"/>
      <c r="DJ6" s="594"/>
      <c r="DK6" s="594"/>
      <c r="DL6" s="594"/>
      <c r="DM6" s="594"/>
      <c r="DN6" s="594"/>
      <c r="DO6" s="594"/>
      <c r="DP6" s="595"/>
      <c r="DQ6" s="602">
        <v>217231</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12883</v>
      </c>
      <c r="S7" s="594"/>
      <c r="T7" s="594"/>
      <c r="U7" s="594"/>
      <c r="V7" s="594"/>
      <c r="W7" s="594"/>
      <c r="X7" s="594"/>
      <c r="Y7" s="595"/>
      <c r="Z7" s="596">
        <v>0.1</v>
      </c>
      <c r="AA7" s="596"/>
      <c r="AB7" s="596"/>
      <c r="AC7" s="596"/>
      <c r="AD7" s="597">
        <v>12883</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1873115</v>
      </c>
      <c r="BH7" s="594"/>
      <c r="BI7" s="594"/>
      <c r="BJ7" s="594"/>
      <c r="BK7" s="594"/>
      <c r="BL7" s="594"/>
      <c r="BM7" s="594"/>
      <c r="BN7" s="595"/>
      <c r="BO7" s="596">
        <v>40.799999999999997</v>
      </c>
      <c r="BP7" s="596"/>
      <c r="BQ7" s="596"/>
      <c r="BR7" s="596"/>
      <c r="BS7" s="597">
        <v>64049</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3784177</v>
      </c>
      <c r="CS7" s="594"/>
      <c r="CT7" s="594"/>
      <c r="CU7" s="594"/>
      <c r="CV7" s="594"/>
      <c r="CW7" s="594"/>
      <c r="CX7" s="594"/>
      <c r="CY7" s="595"/>
      <c r="CZ7" s="596">
        <v>16.2</v>
      </c>
      <c r="DA7" s="596"/>
      <c r="DB7" s="596"/>
      <c r="DC7" s="596"/>
      <c r="DD7" s="602">
        <v>878867</v>
      </c>
      <c r="DE7" s="594"/>
      <c r="DF7" s="594"/>
      <c r="DG7" s="594"/>
      <c r="DH7" s="594"/>
      <c r="DI7" s="594"/>
      <c r="DJ7" s="594"/>
      <c r="DK7" s="594"/>
      <c r="DL7" s="594"/>
      <c r="DM7" s="594"/>
      <c r="DN7" s="594"/>
      <c r="DO7" s="594"/>
      <c r="DP7" s="595"/>
      <c r="DQ7" s="602">
        <v>2870297</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29275</v>
      </c>
      <c r="S8" s="594"/>
      <c r="T8" s="594"/>
      <c r="U8" s="594"/>
      <c r="V8" s="594"/>
      <c r="W8" s="594"/>
      <c r="X8" s="594"/>
      <c r="Y8" s="595"/>
      <c r="Z8" s="596">
        <v>0.1</v>
      </c>
      <c r="AA8" s="596"/>
      <c r="AB8" s="596"/>
      <c r="AC8" s="596"/>
      <c r="AD8" s="597">
        <v>29275</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65799</v>
      </c>
      <c r="BH8" s="594"/>
      <c r="BI8" s="594"/>
      <c r="BJ8" s="594"/>
      <c r="BK8" s="594"/>
      <c r="BL8" s="594"/>
      <c r="BM8" s="594"/>
      <c r="BN8" s="595"/>
      <c r="BO8" s="596">
        <v>1.4</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7571726</v>
      </c>
      <c r="CS8" s="594"/>
      <c r="CT8" s="594"/>
      <c r="CU8" s="594"/>
      <c r="CV8" s="594"/>
      <c r="CW8" s="594"/>
      <c r="CX8" s="594"/>
      <c r="CY8" s="595"/>
      <c r="CZ8" s="596">
        <v>32.4</v>
      </c>
      <c r="DA8" s="596"/>
      <c r="DB8" s="596"/>
      <c r="DC8" s="596"/>
      <c r="DD8" s="602">
        <v>357533</v>
      </c>
      <c r="DE8" s="594"/>
      <c r="DF8" s="594"/>
      <c r="DG8" s="594"/>
      <c r="DH8" s="594"/>
      <c r="DI8" s="594"/>
      <c r="DJ8" s="594"/>
      <c r="DK8" s="594"/>
      <c r="DL8" s="594"/>
      <c r="DM8" s="594"/>
      <c r="DN8" s="594"/>
      <c r="DO8" s="594"/>
      <c r="DP8" s="595"/>
      <c r="DQ8" s="602">
        <v>4146808</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19237</v>
      </c>
      <c r="S9" s="594"/>
      <c r="T9" s="594"/>
      <c r="U9" s="594"/>
      <c r="V9" s="594"/>
      <c r="W9" s="594"/>
      <c r="X9" s="594"/>
      <c r="Y9" s="595"/>
      <c r="Z9" s="596">
        <v>0.1</v>
      </c>
      <c r="AA9" s="596"/>
      <c r="AB9" s="596"/>
      <c r="AC9" s="596"/>
      <c r="AD9" s="597">
        <v>19237</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1416469</v>
      </c>
      <c r="BH9" s="594"/>
      <c r="BI9" s="594"/>
      <c r="BJ9" s="594"/>
      <c r="BK9" s="594"/>
      <c r="BL9" s="594"/>
      <c r="BM9" s="594"/>
      <c r="BN9" s="595"/>
      <c r="BO9" s="596">
        <v>30.8</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1975346</v>
      </c>
      <c r="CS9" s="594"/>
      <c r="CT9" s="594"/>
      <c r="CU9" s="594"/>
      <c r="CV9" s="594"/>
      <c r="CW9" s="594"/>
      <c r="CX9" s="594"/>
      <c r="CY9" s="595"/>
      <c r="CZ9" s="596">
        <v>8.4</v>
      </c>
      <c r="DA9" s="596"/>
      <c r="DB9" s="596"/>
      <c r="DC9" s="596"/>
      <c r="DD9" s="602">
        <v>151577</v>
      </c>
      <c r="DE9" s="594"/>
      <c r="DF9" s="594"/>
      <c r="DG9" s="594"/>
      <c r="DH9" s="594"/>
      <c r="DI9" s="594"/>
      <c r="DJ9" s="594"/>
      <c r="DK9" s="594"/>
      <c r="DL9" s="594"/>
      <c r="DM9" s="594"/>
      <c r="DN9" s="594"/>
      <c r="DO9" s="594"/>
      <c r="DP9" s="595"/>
      <c r="DQ9" s="602">
        <v>1758380</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504961</v>
      </c>
      <c r="S10" s="594"/>
      <c r="T10" s="594"/>
      <c r="U10" s="594"/>
      <c r="V10" s="594"/>
      <c r="W10" s="594"/>
      <c r="X10" s="594"/>
      <c r="Y10" s="595"/>
      <c r="Z10" s="596">
        <v>2</v>
      </c>
      <c r="AA10" s="596"/>
      <c r="AB10" s="596"/>
      <c r="AC10" s="596"/>
      <c r="AD10" s="597">
        <v>504961</v>
      </c>
      <c r="AE10" s="597"/>
      <c r="AF10" s="597"/>
      <c r="AG10" s="597"/>
      <c r="AH10" s="597"/>
      <c r="AI10" s="597"/>
      <c r="AJ10" s="597"/>
      <c r="AK10" s="597"/>
      <c r="AL10" s="598">
        <v>3.4</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144302</v>
      </c>
      <c r="BH10" s="594"/>
      <c r="BI10" s="594"/>
      <c r="BJ10" s="594"/>
      <c r="BK10" s="594"/>
      <c r="BL10" s="594"/>
      <c r="BM10" s="594"/>
      <c r="BN10" s="595"/>
      <c r="BO10" s="596">
        <v>3.1</v>
      </c>
      <c r="BP10" s="596"/>
      <c r="BQ10" s="596"/>
      <c r="BR10" s="596"/>
      <c r="BS10" s="602">
        <v>23866</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70000</v>
      </c>
      <c r="CS10" s="594"/>
      <c r="CT10" s="594"/>
      <c r="CU10" s="594"/>
      <c r="CV10" s="594"/>
      <c r="CW10" s="594"/>
      <c r="CX10" s="594"/>
      <c r="CY10" s="595"/>
      <c r="CZ10" s="596">
        <v>0.3</v>
      </c>
      <c r="DA10" s="596"/>
      <c r="DB10" s="596"/>
      <c r="DC10" s="596"/>
      <c r="DD10" s="602" t="s">
        <v>220</v>
      </c>
      <c r="DE10" s="594"/>
      <c r="DF10" s="594"/>
      <c r="DG10" s="594"/>
      <c r="DH10" s="594"/>
      <c r="DI10" s="594"/>
      <c r="DJ10" s="594"/>
      <c r="DK10" s="594"/>
      <c r="DL10" s="594"/>
      <c r="DM10" s="594"/>
      <c r="DN10" s="594"/>
      <c r="DO10" s="594"/>
      <c r="DP10" s="595"/>
      <c r="DQ10" s="602" t="s">
        <v>220</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10006</v>
      </c>
      <c r="S11" s="594"/>
      <c r="T11" s="594"/>
      <c r="U11" s="594"/>
      <c r="V11" s="594"/>
      <c r="W11" s="594"/>
      <c r="X11" s="594"/>
      <c r="Y11" s="595"/>
      <c r="Z11" s="596">
        <v>0</v>
      </c>
      <c r="AA11" s="596"/>
      <c r="AB11" s="596"/>
      <c r="AC11" s="596"/>
      <c r="AD11" s="597">
        <v>10006</v>
      </c>
      <c r="AE11" s="597"/>
      <c r="AF11" s="597"/>
      <c r="AG11" s="597"/>
      <c r="AH11" s="597"/>
      <c r="AI11" s="597"/>
      <c r="AJ11" s="597"/>
      <c r="AK11" s="597"/>
      <c r="AL11" s="598">
        <v>0.1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246545</v>
      </c>
      <c r="BH11" s="594"/>
      <c r="BI11" s="594"/>
      <c r="BJ11" s="594"/>
      <c r="BK11" s="594"/>
      <c r="BL11" s="594"/>
      <c r="BM11" s="594"/>
      <c r="BN11" s="595"/>
      <c r="BO11" s="596">
        <v>5.4</v>
      </c>
      <c r="BP11" s="596"/>
      <c r="BQ11" s="596"/>
      <c r="BR11" s="596"/>
      <c r="BS11" s="602">
        <v>40183</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844868</v>
      </c>
      <c r="CS11" s="594"/>
      <c r="CT11" s="594"/>
      <c r="CU11" s="594"/>
      <c r="CV11" s="594"/>
      <c r="CW11" s="594"/>
      <c r="CX11" s="594"/>
      <c r="CY11" s="595"/>
      <c r="CZ11" s="596">
        <v>3.6</v>
      </c>
      <c r="DA11" s="596"/>
      <c r="DB11" s="596"/>
      <c r="DC11" s="596"/>
      <c r="DD11" s="602">
        <v>193986</v>
      </c>
      <c r="DE11" s="594"/>
      <c r="DF11" s="594"/>
      <c r="DG11" s="594"/>
      <c r="DH11" s="594"/>
      <c r="DI11" s="594"/>
      <c r="DJ11" s="594"/>
      <c r="DK11" s="594"/>
      <c r="DL11" s="594"/>
      <c r="DM11" s="594"/>
      <c r="DN11" s="594"/>
      <c r="DO11" s="594"/>
      <c r="DP11" s="595"/>
      <c r="DQ11" s="602">
        <v>576482</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2255216</v>
      </c>
      <c r="BH12" s="594"/>
      <c r="BI12" s="594"/>
      <c r="BJ12" s="594"/>
      <c r="BK12" s="594"/>
      <c r="BL12" s="594"/>
      <c r="BM12" s="594"/>
      <c r="BN12" s="595"/>
      <c r="BO12" s="596">
        <v>49.1</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473800</v>
      </c>
      <c r="CS12" s="594"/>
      <c r="CT12" s="594"/>
      <c r="CU12" s="594"/>
      <c r="CV12" s="594"/>
      <c r="CW12" s="594"/>
      <c r="CX12" s="594"/>
      <c r="CY12" s="595"/>
      <c r="CZ12" s="596">
        <v>2</v>
      </c>
      <c r="DA12" s="596"/>
      <c r="DB12" s="596"/>
      <c r="DC12" s="596"/>
      <c r="DD12" s="602">
        <v>62531</v>
      </c>
      <c r="DE12" s="594"/>
      <c r="DF12" s="594"/>
      <c r="DG12" s="594"/>
      <c r="DH12" s="594"/>
      <c r="DI12" s="594"/>
      <c r="DJ12" s="594"/>
      <c r="DK12" s="594"/>
      <c r="DL12" s="594"/>
      <c r="DM12" s="594"/>
      <c r="DN12" s="594"/>
      <c r="DO12" s="594"/>
      <c r="DP12" s="595"/>
      <c r="DQ12" s="602">
        <v>354747</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45113</v>
      </c>
      <c r="S13" s="594"/>
      <c r="T13" s="594"/>
      <c r="U13" s="594"/>
      <c r="V13" s="594"/>
      <c r="W13" s="594"/>
      <c r="X13" s="594"/>
      <c r="Y13" s="595"/>
      <c r="Z13" s="596">
        <v>0.2</v>
      </c>
      <c r="AA13" s="596"/>
      <c r="AB13" s="596"/>
      <c r="AC13" s="596"/>
      <c r="AD13" s="597">
        <v>45113</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2245752</v>
      </c>
      <c r="BH13" s="594"/>
      <c r="BI13" s="594"/>
      <c r="BJ13" s="594"/>
      <c r="BK13" s="594"/>
      <c r="BL13" s="594"/>
      <c r="BM13" s="594"/>
      <c r="BN13" s="595"/>
      <c r="BO13" s="596">
        <v>48.9</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2015955</v>
      </c>
      <c r="CS13" s="594"/>
      <c r="CT13" s="594"/>
      <c r="CU13" s="594"/>
      <c r="CV13" s="594"/>
      <c r="CW13" s="594"/>
      <c r="CX13" s="594"/>
      <c r="CY13" s="595"/>
      <c r="CZ13" s="596">
        <v>8.6</v>
      </c>
      <c r="DA13" s="596"/>
      <c r="DB13" s="596"/>
      <c r="DC13" s="596"/>
      <c r="DD13" s="602">
        <v>967943</v>
      </c>
      <c r="DE13" s="594"/>
      <c r="DF13" s="594"/>
      <c r="DG13" s="594"/>
      <c r="DH13" s="594"/>
      <c r="DI13" s="594"/>
      <c r="DJ13" s="594"/>
      <c r="DK13" s="594"/>
      <c r="DL13" s="594"/>
      <c r="DM13" s="594"/>
      <c r="DN13" s="594"/>
      <c r="DO13" s="594"/>
      <c r="DP13" s="595"/>
      <c r="DQ13" s="602">
        <v>1384617</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127228</v>
      </c>
      <c r="BH14" s="594"/>
      <c r="BI14" s="594"/>
      <c r="BJ14" s="594"/>
      <c r="BK14" s="594"/>
      <c r="BL14" s="594"/>
      <c r="BM14" s="594"/>
      <c r="BN14" s="595"/>
      <c r="BO14" s="596">
        <v>2.8</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959541</v>
      </c>
      <c r="CS14" s="594"/>
      <c r="CT14" s="594"/>
      <c r="CU14" s="594"/>
      <c r="CV14" s="594"/>
      <c r="CW14" s="594"/>
      <c r="CX14" s="594"/>
      <c r="CY14" s="595"/>
      <c r="CZ14" s="596">
        <v>4.0999999999999996</v>
      </c>
      <c r="DA14" s="596"/>
      <c r="DB14" s="596"/>
      <c r="DC14" s="596"/>
      <c r="DD14" s="602">
        <v>71048</v>
      </c>
      <c r="DE14" s="594"/>
      <c r="DF14" s="594"/>
      <c r="DG14" s="594"/>
      <c r="DH14" s="594"/>
      <c r="DI14" s="594"/>
      <c r="DJ14" s="594"/>
      <c r="DK14" s="594"/>
      <c r="DL14" s="594"/>
      <c r="DM14" s="594"/>
      <c r="DN14" s="594"/>
      <c r="DO14" s="594"/>
      <c r="DP14" s="595"/>
      <c r="DQ14" s="602">
        <v>914709</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11973</v>
      </c>
      <c r="S15" s="594"/>
      <c r="T15" s="594"/>
      <c r="U15" s="594"/>
      <c r="V15" s="594"/>
      <c r="W15" s="594"/>
      <c r="X15" s="594"/>
      <c r="Y15" s="595"/>
      <c r="Z15" s="596">
        <v>0</v>
      </c>
      <c r="AA15" s="596"/>
      <c r="AB15" s="596"/>
      <c r="AC15" s="596"/>
      <c r="AD15" s="597">
        <v>11973</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338767</v>
      </c>
      <c r="BH15" s="594"/>
      <c r="BI15" s="594"/>
      <c r="BJ15" s="594"/>
      <c r="BK15" s="594"/>
      <c r="BL15" s="594"/>
      <c r="BM15" s="594"/>
      <c r="BN15" s="595"/>
      <c r="BO15" s="596">
        <v>7.4</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2231795</v>
      </c>
      <c r="CS15" s="594"/>
      <c r="CT15" s="594"/>
      <c r="CU15" s="594"/>
      <c r="CV15" s="594"/>
      <c r="CW15" s="594"/>
      <c r="CX15" s="594"/>
      <c r="CY15" s="595"/>
      <c r="CZ15" s="596">
        <v>9.5</v>
      </c>
      <c r="DA15" s="596"/>
      <c r="DB15" s="596"/>
      <c r="DC15" s="596"/>
      <c r="DD15" s="602">
        <v>460213</v>
      </c>
      <c r="DE15" s="594"/>
      <c r="DF15" s="594"/>
      <c r="DG15" s="594"/>
      <c r="DH15" s="594"/>
      <c r="DI15" s="594"/>
      <c r="DJ15" s="594"/>
      <c r="DK15" s="594"/>
      <c r="DL15" s="594"/>
      <c r="DM15" s="594"/>
      <c r="DN15" s="594"/>
      <c r="DO15" s="594"/>
      <c r="DP15" s="595"/>
      <c r="DQ15" s="602">
        <v>1867192</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10804505</v>
      </c>
      <c r="S16" s="594"/>
      <c r="T16" s="594"/>
      <c r="U16" s="594"/>
      <c r="V16" s="594"/>
      <c r="W16" s="594"/>
      <c r="X16" s="594"/>
      <c r="Y16" s="595"/>
      <c r="Z16" s="596">
        <v>43.6</v>
      </c>
      <c r="AA16" s="596"/>
      <c r="AB16" s="596"/>
      <c r="AC16" s="596"/>
      <c r="AD16" s="597">
        <v>9197110</v>
      </c>
      <c r="AE16" s="597"/>
      <c r="AF16" s="597"/>
      <c r="AG16" s="597"/>
      <c r="AH16" s="597"/>
      <c r="AI16" s="597"/>
      <c r="AJ16" s="597"/>
      <c r="AK16" s="597"/>
      <c r="AL16" s="598">
        <v>61.8</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107413</v>
      </c>
      <c r="CS16" s="594"/>
      <c r="CT16" s="594"/>
      <c r="CU16" s="594"/>
      <c r="CV16" s="594"/>
      <c r="CW16" s="594"/>
      <c r="CX16" s="594"/>
      <c r="CY16" s="595"/>
      <c r="CZ16" s="596">
        <v>0.5</v>
      </c>
      <c r="DA16" s="596"/>
      <c r="DB16" s="596"/>
      <c r="DC16" s="596"/>
      <c r="DD16" s="602" t="s">
        <v>220</v>
      </c>
      <c r="DE16" s="594"/>
      <c r="DF16" s="594"/>
      <c r="DG16" s="594"/>
      <c r="DH16" s="594"/>
      <c r="DI16" s="594"/>
      <c r="DJ16" s="594"/>
      <c r="DK16" s="594"/>
      <c r="DL16" s="594"/>
      <c r="DM16" s="594"/>
      <c r="DN16" s="594"/>
      <c r="DO16" s="594"/>
      <c r="DP16" s="595"/>
      <c r="DQ16" s="602">
        <v>4702</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9197110</v>
      </c>
      <c r="S17" s="594"/>
      <c r="T17" s="594"/>
      <c r="U17" s="594"/>
      <c r="V17" s="594"/>
      <c r="W17" s="594"/>
      <c r="X17" s="594"/>
      <c r="Y17" s="595"/>
      <c r="Z17" s="596">
        <v>37.1</v>
      </c>
      <c r="AA17" s="596"/>
      <c r="AB17" s="596"/>
      <c r="AC17" s="596"/>
      <c r="AD17" s="597">
        <v>9197110</v>
      </c>
      <c r="AE17" s="597"/>
      <c r="AF17" s="597"/>
      <c r="AG17" s="597"/>
      <c r="AH17" s="597"/>
      <c r="AI17" s="597"/>
      <c r="AJ17" s="597"/>
      <c r="AK17" s="597"/>
      <c r="AL17" s="598">
        <v>61.8</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3141432</v>
      </c>
      <c r="CS17" s="594"/>
      <c r="CT17" s="594"/>
      <c r="CU17" s="594"/>
      <c r="CV17" s="594"/>
      <c r="CW17" s="594"/>
      <c r="CX17" s="594"/>
      <c r="CY17" s="595"/>
      <c r="CZ17" s="596">
        <v>13.4</v>
      </c>
      <c r="DA17" s="596"/>
      <c r="DB17" s="596"/>
      <c r="DC17" s="596"/>
      <c r="DD17" s="602" t="s">
        <v>220</v>
      </c>
      <c r="DE17" s="594"/>
      <c r="DF17" s="594"/>
      <c r="DG17" s="594"/>
      <c r="DH17" s="594"/>
      <c r="DI17" s="594"/>
      <c r="DJ17" s="594"/>
      <c r="DK17" s="594"/>
      <c r="DL17" s="594"/>
      <c r="DM17" s="594"/>
      <c r="DN17" s="594"/>
      <c r="DO17" s="594"/>
      <c r="DP17" s="595"/>
      <c r="DQ17" s="602">
        <v>3050301</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1607395</v>
      </c>
      <c r="S18" s="594"/>
      <c r="T18" s="594"/>
      <c r="U18" s="594"/>
      <c r="V18" s="594"/>
      <c r="W18" s="594"/>
      <c r="X18" s="594"/>
      <c r="Y18" s="595"/>
      <c r="Z18" s="596">
        <v>6.5</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724</v>
      </c>
      <c r="BH19" s="594"/>
      <c r="BI19" s="594"/>
      <c r="BJ19" s="594"/>
      <c r="BK19" s="594"/>
      <c r="BL19" s="594"/>
      <c r="BM19" s="594"/>
      <c r="BN19" s="595"/>
      <c r="BO19" s="596">
        <v>0</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16402889</v>
      </c>
      <c r="S20" s="594"/>
      <c r="T20" s="594"/>
      <c r="U20" s="594"/>
      <c r="V20" s="594"/>
      <c r="W20" s="594"/>
      <c r="X20" s="594"/>
      <c r="Y20" s="595"/>
      <c r="Z20" s="596">
        <v>66.2</v>
      </c>
      <c r="AA20" s="596"/>
      <c r="AB20" s="596"/>
      <c r="AC20" s="596"/>
      <c r="AD20" s="597">
        <v>14795494</v>
      </c>
      <c r="AE20" s="597"/>
      <c r="AF20" s="597"/>
      <c r="AG20" s="597"/>
      <c r="AH20" s="597"/>
      <c r="AI20" s="597"/>
      <c r="AJ20" s="597"/>
      <c r="AK20" s="597"/>
      <c r="AL20" s="598">
        <v>99.5</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724</v>
      </c>
      <c r="BH20" s="594"/>
      <c r="BI20" s="594"/>
      <c r="BJ20" s="594"/>
      <c r="BK20" s="594"/>
      <c r="BL20" s="594"/>
      <c r="BM20" s="594"/>
      <c r="BN20" s="595"/>
      <c r="BO20" s="596">
        <v>0</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23393284</v>
      </c>
      <c r="CS20" s="594"/>
      <c r="CT20" s="594"/>
      <c r="CU20" s="594"/>
      <c r="CV20" s="594"/>
      <c r="CW20" s="594"/>
      <c r="CX20" s="594"/>
      <c r="CY20" s="595"/>
      <c r="CZ20" s="596">
        <v>100</v>
      </c>
      <c r="DA20" s="596"/>
      <c r="DB20" s="596"/>
      <c r="DC20" s="596"/>
      <c r="DD20" s="602">
        <v>3143698</v>
      </c>
      <c r="DE20" s="594"/>
      <c r="DF20" s="594"/>
      <c r="DG20" s="594"/>
      <c r="DH20" s="594"/>
      <c r="DI20" s="594"/>
      <c r="DJ20" s="594"/>
      <c r="DK20" s="594"/>
      <c r="DL20" s="594"/>
      <c r="DM20" s="594"/>
      <c r="DN20" s="594"/>
      <c r="DO20" s="594"/>
      <c r="DP20" s="595"/>
      <c r="DQ20" s="602">
        <v>17145466</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7203</v>
      </c>
      <c r="S21" s="594"/>
      <c r="T21" s="594"/>
      <c r="U21" s="594"/>
      <c r="V21" s="594"/>
      <c r="W21" s="594"/>
      <c r="X21" s="594"/>
      <c r="Y21" s="595"/>
      <c r="Z21" s="596">
        <v>0</v>
      </c>
      <c r="AA21" s="596"/>
      <c r="AB21" s="596"/>
      <c r="AC21" s="596"/>
      <c r="AD21" s="597">
        <v>7203</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724</v>
      </c>
      <c r="BH21" s="594"/>
      <c r="BI21" s="594"/>
      <c r="BJ21" s="594"/>
      <c r="BK21" s="594"/>
      <c r="BL21" s="594"/>
      <c r="BM21" s="594"/>
      <c r="BN21" s="595"/>
      <c r="BO21" s="596">
        <v>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370549</v>
      </c>
      <c r="S22" s="594"/>
      <c r="T22" s="594"/>
      <c r="U22" s="594"/>
      <c r="V22" s="594"/>
      <c r="W22" s="594"/>
      <c r="X22" s="594"/>
      <c r="Y22" s="595"/>
      <c r="Z22" s="596">
        <v>1.5</v>
      </c>
      <c r="AA22" s="596"/>
      <c r="AB22" s="596"/>
      <c r="AC22" s="596"/>
      <c r="AD22" s="597">
        <v>62993</v>
      </c>
      <c r="AE22" s="597"/>
      <c r="AF22" s="597"/>
      <c r="AG22" s="597"/>
      <c r="AH22" s="597"/>
      <c r="AI22" s="597"/>
      <c r="AJ22" s="597"/>
      <c r="AK22" s="597"/>
      <c r="AL22" s="598">
        <v>0.4</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406060</v>
      </c>
      <c r="S23" s="594"/>
      <c r="T23" s="594"/>
      <c r="U23" s="594"/>
      <c r="V23" s="594"/>
      <c r="W23" s="594"/>
      <c r="X23" s="594"/>
      <c r="Y23" s="595"/>
      <c r="Z23" s="596">
        <v>1.6</v>
      </c>
      <c r="AA23" s="596"/>
      <c r="AB23" s="596"/>
      <c r="AC23" s="596"/>
      <c r="AD23" s="597">
        <v>4995</v>
      </c>
      <c r="AE23" s="597"/>
      <c r="AF23" s="597"/>
      <c r="AG23" s="597"/>
      <c r="AH23" s="597"/>
      <c r="AI23" s="597"/>
      <c r="AJ23" s="597"/>
      <c r="AK23" s="597"/>
      <c r="AL23" s="598">
        <v>0</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145199</v>
      </c>
      <c r="S24" s="594"/>
      <c r="T24" s="594"/>
      <c r="U24" s="594"/>
      <c r="V24" s="594"/>
      <c r="W24" s="594"/>
      <c r="X24" s="594"/>
      <c r="Y24" s="595"/>
      <c r="Z24" s="596">
        <v>0.6</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10685062</v>
      </c>
      <c r="CS24" s="583"/>
      <c r="CT24" s="583"/>
      <c r="CU24" s="583"/>
      <c r="CV24" s="583"/>
      <c r="CW24" s="583"/>
      <c r="CX24" s="583"/>
      <c r="CY24" s="584"/>
      <c r="CZ24" s="620">
        <v>45.7</v>
      </c>
      <c r="DA24" s="621"/>
      <c r="DB24" s="621"/>
      <c r="DC24" s="622"/>
      <c r="DD24" s="619">
        <v>7792613</v>
      </c>
      <c r="DE24" s="583"/>
      <c r="DF24" s="583"/>
      <c r="DG24" s="583"/>
      <c r="DH24" s="583"/>
      <c r="DI24" s="583"/>
      <c r="DJ24" s="583"/>
      <c r="DK24" s="584"/>
      <c r="DL24" s="619">
        <v>7724833</v>
      </c>
      <c r="DM24" s="583"/>
      <c r="DN24" s="583"/>
      <c r="DO24" s="583"/>
      <c r="DP24" s="583"/>
      <c r="DQ24" s="583"/>
      <c r="DR24" s="583"/>
      <c r="DS24" s="583"/>
      <c r="DT24" s="583"/>
      <c r="DU24" s="583"/>
      <c r="DV24" s="584"/>
      <c r="DW24" s="587">
        <v>50.4</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2250923</v>
      </c>
      <c r="S25" s="594"/>
      <c r="T25" s="594"/>
      <c r="U25" s="594"/>
      <c r="V25" s="594"/>
      <c r="W25" s="594"/>
      <c r="X25" s="594"/>
      <c r="Y25" s="595"/>
      <c r="Z25" s="596">
        <v>9.1</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4198427</v>
      </c>
      <c r="CS25" s="625"/>
      <c r="CT25" s="625"/>
      <c r="CU25" s="625"/>
      <c r="CV25" s="625"/>
      <c r="CW25" s="625"/>
      <c r="CX25" s="625"/>
      <c r="CY25" s="626"/>
      <c r="CZ25" s="627">
        <v>17.899999999999999</v>
      </c>
      <c r="DA25" s="628"/>
      <c r="DB25" s="628"/>
      <c r="DC25" s="629"/>
      <c r="DD25" s="602">
        <v>3722460</v>
      </c>
      <c r="DE25" s="625"/>
      <c r="DF25" s="625"/>
      <c r="DG25" s="625"/>
      <c r="DH25" s="625"/>
      <c r="DI25" s="625"/>
      <c r="DJ25" s="625"/>
      <c r="DK25" s="626"/>
      <c r="DL25" s="602">
        <v>3654680</v>
      </c>
      <c r="DM25" s="625"/>
      <c r="DN25" s="625"/>
      <c r="DO25" s="625"/>
      <c r="DP25" s="625"/>
      <c r="DQ25" s="625"/>
      <c r="DR25" s="625"/>
      <c r="DS25" s="625"/>
      <c r="DT25" s="625"/>
      <c r="DU25" s="625"/>
      <c r="DV25" s="626"/>
      <c r="DW25" s="598">
        <v>23.8</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2664492</v>
      </c>
      <c r="CS26" s="594"/>
      <c r="CT26" s="594"/>
      <c r="CU26" s="594"/>
      <c r="CV26" s="594"/>
      <c r="CW26" s="594"/>
      <c r="CX26" s="594"/>
      <c r="CY26" s="595"/>
      <c r="CZ26" s="627">
        <v>11.4</v>
      </c>
      <c r="DA26" s="628"/>
      <c r="DB26" s="628"/>
      <c r="DC26" s="629"/>
      <c r="DD26" s="602">
        <v>2210340</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1358909</v>
      </c>
      <c r="S27" s="594"/>
      <c r="T27" s="594"/>
      <c r="U27" s="594"/>
      <c r="V27" s="594"/>
      <c r="W27" s="594"/>
      <c r="X27" s="594"/>
      <c r="Y27" s="595"/>
      <c r="Z27" s="596">
        <v>5.5</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4595050</v>
      </c>
      <c r="BH27" s="594"/>
      <c r="BI27" s="594"/>
      <c r="BJ27" s="594"/>
      <c r="BK27" s="594"/>
      <c r="BL27" s="594"/>
      <c r="BM27" s="594"/>
      <c r="BN27" s="595"/>
      <c r="BO27" s="596">
        <v>100</v>
      </c>
      <c r="BP27" s="596"/>
      <c r="BQ27" s="596"/>
      <c r="BR27" s="596"/>
      <c r="BS27" s="602">
        <v>64049</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3345244</v>
      </c>
      <c r="CS27" s="625"/>
      <c r="CT27" s="625"/>
      <c r="CU27" s="625"/>
      <c r="CV27" s="625"/>
      <c r="CW27" s="625"/>
      <c r="CX27" s="625"/>
      <c r="CY27" s="626"/>
      <c r="CZ27" s="627">
        <v>14.3</v>
      </c>
      <c r="DA27" s="628"/>
      <c r="DB27" s="628"/>
      <c r="DC27" s="629"/>
      <c r="DD27" s="602">
        <v>1019893</v>
      </c>
      <c r="DE27" s="625"/>
      <c r="DF27" s="625"/>
      <c r="DG27" s="625"/>
      <c r="DH27" s="625"/>
      <c r="DI27" s="625"/>
      <c r="DJ27" s="625"/>
      <c r="DK27" s="626"/>
      <c r="DL27" s="602">
        <v>1019893</v>
      </c>
      <c r="DM27" s="625"/>
      <c r="DN27" s="625"/>
      <c r="DO27" s="625"/>
      <c r="DP27" s="625"/>
      <c r="DQ27" s="625"/>
      <c r="DR27" s="625"/>
      <c r="DS27" s="625"/>
      <c r="DT27" s="625"/>
      <c r="DU27" s="625"/>
      <c r="DV27" s="626"/>
      <c r="DW27" s="598">
        <v>6.7</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58593</v>
      </c>
      <c r="S28" s="594"/>
      <c r="T28" s="594"/>
      <c r="U28" s="594"/>
      <c r="V28" s="594"/>
      <c r="W28" s="594"/>
      <c r="X28" s="594"/>
      <c r="Y28" s="595"/>
      <c r="Z28" s="596">
        <v>0.2</v>
      </c>
      <c r="AA28" s="596"/>
      <c r="AB28" s="596"/>
      <c r="AC28" s="596"/>
      <c r="AD28" s="597" t="s">
        <v>220</v>
      </c>
      <c r="AE28" s="597"/>
      <c r="AF28" s="597"/>
      <c r="AG28" s="597"/>
      <c r="AH28" s="597"/>
      <c r="AI28" s="597"/>
      <c r="AJ28" s="597"/>
      <c r="AK28" s="597"/>
      <c r="AL28" s="598" t="s">
        <v>220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3141391</v>
      </c>
      <c r="CS28" s="594"/>
      <c r="CT28" s="594"/>
      <c r="CU28" s="594"/>
      <c r="CV28" s="594"/>
      <c r="CW28" s="594"/>
      <c r="CX28" s="594"/>
      <c r="CY28" s="595"/>
      <c r="CZ28" s="627">
        <v>13.4</v>
      </c>
      <c r="DA28" s="628"/>
      <c r="DB28" s="628"/>
      <c r="DC28" s="629"/>
      <c r="DD28" s="602">
        <v>3050260</v>
      </c>
      <c r="DE28" s="594"/>
      <c r="DF28" s="594"/>
      <c r="DG28" s="594"/>
      <c r="DH28" s="594"/>
      <c r="DI28" s="594"/>
      <c r="DJ28" s="594"/>
      <c r="DK28" s="595"/>
      <c r="DL28" s="602">
        <v>3050260</v>
      </c>
      <c r="DM28" s="594"/>
      <c r="DN28" s="594"/>
      <c r="DO28" s="594"/>
      <c r="DP28" s="594"/>
      <c r="DQ28" s="594"/>
      <c r="DR28" s="594"/>
      <c r="DS28" s="594"/>
      <c r="DT28" s="594"/>
      <c r="DU28" s="594"/>
      <c r="DV28" s="595"/>
      <c r="DW28" s="598">
        <v>19.899999999999999</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3829</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3141391</v>
      </c>
      <c r="CS29" s="625"/>
      <c r="CT29" s="625"/>
      <c r="CU29" s="625"/>
      <c r="CV29" s="625"/>
      <c r="CW29" s="625"/>
      <c r="CX29" s="625"/>
      <c r="CY29" s="626"/>
      <c r="CZ29" s="627">
        <v>13.4</v>
      </c>
      <c r="DA29" s="628"/>
      <c r="DB29" s="628"/>
      <c r="DC29" s="629"/>
      <c r="DD29" s="602">
        <v>3050260</v>
      </c>
      <c r="DE29" s="625"/>
      <c r="DF29" s="625"/>
      <c r="DG29" s="625"/>
      <c r="DH29" s="625"/>
      <c r="DI29" s="625"/>
      <c r="DJ29" s="625"/>
      <c r="DK29" s="626"/>
      <c r="DL29" s="602">
        <v>3050260</v>
      </c>
      <c r="DM29" s="625"/>
      <c r="DN29" s="625"/>
      <c r="DO29" s="625"/>
      <c r="DP29" s="625"/>
      <c r="DQ29" s="625"/>
      <c r="DR29" s="625"/>
      <c r="DS29" s="625"/>
      <c r="DT29" s="625"/>
      <c r="DU29" s="625"/>
      <c r="DV29" s="626"/>
      <c r="DW29" s="598">
        <v>19.899999999999999</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24195</v>
      </c>
      <c r="S30" s="594"/>
      <c r="T30" s="594"/>
      <c r="U30" s="594"/>
      <c r="V30" s="594"/>
      <c r="W30" s="594"/>
      <c r="X30" s="594"/>
      <c r="Y30" s="595"/>
      <c r="Z30" s="596">
        <v>0.1</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98.4</v>
      </c>
      <c r="BH30" s="652"/>
      <c r="BI30" s="652"/>
      <c r="BJ30" s="652"/>
      <c r="BK30" s="652"/>
      <c r="BL30" s="652"/>
      <c r="BM30" s="588">
        <v>95.2</v>
      </c>
      <c r="BN30" s="652"/>
      <c r="BO30" s="652"/>
      <c r="BP30" s="652"/>
      <c r="BQ30" s="653"/>
      <c r="BR30" s="651">
        <v>98.6</v>
      </c>
      <c r="BS30" s="652"/>
      <c r="BT30" s="652"/>
      <c r="BU30" s="652"/>
      <c r="BV30" s="652"/>
      <c r="BW30" s="652"/>
      <c r="BX30" s="588">
        <v>95</v>
      </c>
      <c r="BY30" s="652"/>
      <c r="BZ30" s="652"/>
      <c r="CA30" s="652"/>
      <c r="CB30" s="653"/>
      <c r="CD30" s="656"/>
      <c r="CE30" s="657"/>
      <c r="CF30" s="607" t="s">
        <v>292</v>
      </c>
      <c r="CG30" s="608"/>
      <c r="CH30" s="608"/>
      <c r="CI30" s="608"/>
      <c r="CJ30" s="608"/>
      <c r="CK30" s="608"/>
      <c r="CL30" s="608"/>
      <c r="CM30" s="608"/>
      <c r="CN30" s="608"/>
      <c r="CO30" s="608"/>
      <c r="CP30" s="608"/>
      <c r="CQ30" s="609"/>
      <c r="CR30" s="593">
        <v>2844153</v>
      </c>
      <c r="CS30" s="594"/>
      <c r="CT30" s="594"/>
      <c r="CU30" s="594"/>
      <c r="CV30" s="594"/>
      <c r="CW30" s="594"/>
      <c r="CX30" s="594"/>
      <c r="CY30" s="595"/>
      <c r="CZ30" s="627">
        <v>12.2</v>
      </c>
      <c r="DA30" s="628"/>
      <c r="DB30" s="628"/>
      <c r="DC30" s="629"/>
      <c r="DD30" s="602">
        <v>2758786</v>
      </c>
      <c r="DE30" s="594"/>
      <c r="DF30" s="594"/>
      <c r="DG30" s="594"/>
      <c r="DH30" s="594"/>
      <c r="DI30" s="594"/>
      <c r="DJ30" s="594"/>
      <c r="DK30" s="595"/>
      <c r="DL30" s="602">
        <v>2758786</v>
      </c>
      <c r="DM30" s="594"/>
      <c r="DN30" s="594"/>
      <c r="DO30" s="594"/>
      <c r="DP30" s="594"/>
      <c r="DQ30" s="594"/>
      <c r="DR30" s="594"/>
      <c r="DS30" s="594"/>
      <c r="DT30" s="594"/>
      <c r="DU30" s="594"/>
      <c r="DV30" s="595"/>
      <c r="DW30" s="598">
        <v>18</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1387479</v>
      </c>
      <c r="S31" s="594"/>
      <c r="T31" s="594"/>
      <c r="U31" s="594"/>
      <c r="V31" s="594"/>
      <c r="W31" s="594"/>
      <c r="X31" s="594"/>
      <c r="Y31" s="595"/>
      <c r="Z31" s="596">
        <v>5.6</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97.8</v>
      </c>
      <c r="BH31" s="625"/>
      <c r="BI31" s="625"/>
      <c r="BJ31" s="625"/>
      <c r="BK31" s="625"/>
      <c r="BL31" s="625"/>
      <c r="BM31" s="599">
        <v>94.5</v>
      </c>
      <c r="BN31" s="649"/>
      <c r="BO31" s="649"/>
      <c r="BP31" s="649"/>
      <c r="BQ31" s="650"/>
      <c r="BR31" s="648">
        <v>98.5</v>
      </c>
      <c r="BS31" s="625"/>
      <c r="BT31" s="625"/>
      <c r="BU31" s="625"/>
      <c r="BV31" s="625"/>
      <c r="BW31" s="625"/>
      <c r="BX31" s="599">
        <v>94.7</v>
      </c>
      <c r="BY31" s="649"/>
      <c r="BZ31" s="649"/>
      <c r="CA31" s="649"/>
      <c r="CB31" s="650"/>
      <c r="CD31" s="656"/>
      <c r="CE31" s="657"/>
      <c r="CF31" s="607" t="s">
        <v>296</v>
      </c>
      <c r="CG31" s="608"/>
      <c r="CH31" s="608"/>
      <c r="CI31" s="608"/>
      <c r="CJ31" s="608"/>
      <c r="CK31" s="608"/>
      <c r="CL31" s="608"/>
      <c r="CM31" s="608"/>
      <c r="CN31" s="608"/>
      <c r="CO31" s="608"/>
      <c r="CP31" s="608"/>
      <c r="CQ31" s="609"/>
      <c r="CR31" s="593">
        <v>297238</v>
      </c>
      <c r="CS31" s="625"/>
      <c r="CT31" s="625"/>
      <c r="CU31" s="625"/>
      <c r="CV31" s="625"/>
      <c r="CW31" s="625"/>
      <c r="CX31" s="625"/>
      <c r="CY31" s="626"/>
      <c r="CZ31" s="627">
        <v>1.3</v>
      </c>
      <c r="DA31" s="628"/>
      <c r="DB31" s="628"/>
      <c r="DC31" s="629"/>
      <c r="DD31" s="602">
        <v>291474</v>
      </c>
      <c r="DE31" s="625"/>
      <c r="DF31" s="625"/>
      <c r="DG31" s="625"/>
      <c r="DH31" s="625"/>
      <c r="DI31" s="625"/>
      <c r="DJ31" s="625"/>
      <c r="DK31" s="626"/>
      <c r="DL31" s="602">
        <v>291474</v>
      </c>
      <c r="DM31" s="625"/>
      <c r="DN31" s="625"/>
      <c r="DO31" s="625"/>
      <c r="DP31" s="625"/>
      <c r="DQ31" s="625"/>
      <c r="DR31" s="625"/>
      <c r="DS31" s="625"/>
      <c r="DT31" s="625"/>
      <c r="DU31" s="625"/>
      <c r="DV31" s="626"/>
      <c r="DW31" s="598">
        <v>1.9</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402854</v>
      </c>
      <c r="S32" s="594"/>
      <c r="T32" s="594"/>
      <c r="U32" s="594"/>
      <c r="V32" s="594"/>
      <c r="W32" s="594"/>
      <c r="X32" s="594"/>
      <c r="Y32" s="595"/>
      <c r="Z32" s="596">
        <v>1.6</v>
      </c>
      <c r="AA32" s="596"/>
      <c r="AB32" s="596"/>
      <c r="AC32" s="596"/>
      <c r="AD32" s="597">
        <v>3913</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98.6</v>
      </c>
      <c r="BH32" s="661"/>
      <c r="BI32" s="661"/>
      <c r="BJ32" s="661"/>
      <c r="BK32" s="661"/>
      <c r="BL32" s="661"/>
      <c r="BM32" s="662">
        <v>95.3</v>
      </c>
      <c r="BN32" s="661"/>
      <c r="BO32" s="661"/>
      <c r="BP32" s="661"/>
      <c r="BQ32" s="663"/>
      <c r="BR32" s="660">
        <v>98.5</v>
      </c>
      <c r="BS32" s="661"/>
      <c r="BT32" s="661"/>
      <c r="BU32" s="661"/>
      <c r="BV32" s="661"/>
      <c r="BW32" s="661"/>
      <c r="BX32" s="662">
        <v>94.8</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1946000</v>
      </c>
      <c r="S33" s="594"/>
      <c r="T33" s="594"/>
      <c r="U33" s="594"/>
      <c r="V33" s="594"/>
      <c r="W33" s="594"/>
      <c r="X33" s="594"/>
      <c r="Y33" s="595"/>
      <c r="Z33" s="596">
        <v>7.9</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9457111</v>
      </c>
      <c r="CS33" s="625"/>
      <c r="CT33" s="625"/>
      <c r="CU33" s="625"/>
      <c r="CV33" s="625"/>
      <c r="CW33" s="625"/>
      <c r="CX33" s="625"/>
      <c r="CY33" s="626"/>
      <c r="CZ33" s="627">
        <v>40.4</v>
      </c>
      <c r="DA33" s="628"/>
      <c r="DB33" s="628"/>
      <c r="DC33" s="629"/>
      <c r="DD33" s="602">
        <v>8057058</v>
      </c>
      <c r="DE33" s="625"/>
      <c r="DF33" s="625"/>
      <c r="DG33" s="625"/>
      <c r="DH33" s="625"/>
      <c r="DI33" s="625"/>
      <c r="DJ33" s="625"/>
      <c r="DK33" s="626"/>
      <c r="DL33" s="602">
        <v>6038826</v>
      </c>
      <c r="DM33" s="625"/>
      <c r="DN33" s="625"/>
      <c r="DO33" s="625"/>
      <c r="DP33" s="625"/>
      <c r="DQ33" s="625"/>
      <c r="DR33" s="625"/>
      <c r="DS33" s="625"/>
      <c r="DT33" s="625"/>
      <c r="DU33" s="625"/>
      <c r="DV33" s="626"/>
      <c r="DW33" s="598">
        <v>39.4</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3413367</v>
      </c>
      <c r="CS34" s="594"/>
      <c r="CT34" s="594"/>
      <c r="CU34" s="594"/>
      <c r="CV34" s="594"/>
      <c r="CW34" s="594"/>
      <c r="CX34" s="594"/>
      <c r="CY34" s="595"/>
      <c r="CZ34" s="627">
        <v>14.6</v>
      </c>
      <c r="DA34" s="628"/>
      <c r="DB34" s="628"/>
      <c r="DC34" s="629"/>
      <c r="DD34" s="602">
        <v>2832928</v>
      </c>
      <c r="DE34" s="594"/>
      <c r="DF34" s="594"/>
      <c r="DG34" s="594"/>
      <c r="DH34" s="594"/>
      <c r="DI34" s="594"/>
      <c r="DJ34" s="594"/>
      <c r="DK34" s="595"/>
      <c r="DL34" s="602">
        <v>2425318</v>
      </c>
      <c r="DM34" s="594"/>
      <c r="DN34" s="594"/>
      <c r="DO34" s="594"/>
      <c r="DP34" s="594"/>
      <c r="DQ34" s="594"/>
      <c r="DR34" s="594"/>
      <c r="DS34" s="594"/>
      <c r="DT34" s="594"/>
      <c r="DU34" s="594"/>
      <c r="DV34" s="595"/>
      <c r="DW34" s="598">
        <v>15.8</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460000</v>
      </c>
      <c r="S35" s="594"/>
      <c r="T35" s="594"/>
      <c r="U35" s="594"/>
      <c r="V35" s="594"/>
      <c r="W35" s="594"/>
      <c r="X35" s="594"/>
      <c r="Y35" s="595"/>
      <c r="Z35" s="596">
        <v>1.9</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3016923</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-109596</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307014</v>
      </c>
      <c r="CS35" s="625"/>
      <c r="CT35" s="625"/>
      <c r="CU35" s="625"/>
      <c r="CV35" s="625"/>
      <c r="CW35" s="625"/>
      <c r="CX35" s="625"/>
      <c r="CY35" s="626"/>
      <c r="CZ35" s="627">
        <v>1.3</v>
      </c>
      <c r="DA35" s="628"/>
      <c r="DB35" s="628"/>
      <c r="DC35" s="629"/>
      <c r="DD35" s="602">
        <v>261169</v>
      </c>
      <c r="DE35" s="625"/>
      <c r="DF35" s="625"/>
      <c r="DG35" s="625"/>
      <c r="DH35" s="625"/>
      <c r="DI35" s="625"/>
      <c r="DJ35" s="625"/>
      <c r="DK35" s="626"/>
      <c r="DL35" s="602">
        <v>251632</v>
      </c>
      <c r="DM35" s="625"/>
      <c r="DN35" s="625"/>
      <c r="DO35" s="625"/>
      <c r="DP35" s="625"/>
      <c r="DQ35" s="625"/>
      <c r="DR35" s="625"/>
      <c r="DS35" s="625"/>
      <c r="DT35" s="625"/>
      <c r="DU35" s="625"/>
      <c r="DV35" s="626"/>
      <c r="DW35" s="598">
        <v>1.6</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24764682</v>
      </c>
      <c r="S36" s="666"/>
      <c r="T36" s="666"/>
      <c r="U36" s="666"/>
      <c r="V36" s="666"/>
      <c r="W36" s="666"/>
      <c r="X36" s="666"/>
      <c r="Y36" s="667"/>
      <c r="Z36" s="668">
        <v>100</v>
      </c>
      <c r="AA36" s="668"/>
      <c r="AB36" s="668"/>
      <c r="AC36" s="668"/>
      <c r="AD36" s="669">
        <v>14874598</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361691</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-202216</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2553839</v>
      </c>
      <c r="CS36" s="594"/>
      <c r="CT36" s="594"/>
      <c r="CU36" s="594"/>
      <c r="CV36" s="594"/>
      <c r="CW36" s="594"/>
      <c r="CX36" s="594"/>
      <c r="CY36" s="595"/>
      <c r="CZ36" s="627">
        <v>10.9</v>
      </c>
      <c r="DA36" s="628"/>
      <c r="DB36" s="628"/>
      <c r="DC36" s="629"/>
      <c r="DD36" s="602">
        <v>2253462</v>
      </c>
      <c r="DE36" s="594"/>
      <c r="DF36" s="594"/>
      <c r="DG36" s="594"/>
      <c r="DH36" s="594"/>
      <c r="DI36" s="594"/>
      <c r="DJ36" s="594"/>
      <c r="DK36" s="595"/>
      <c r="DL36" s="602">
        <v>1823486</v>
      </c>
      <c r="DM36" s="594"/>
      <c r="DN36" s="594"/>
      <c r="DO36" s="594"/>
      <c r="DP36" s="594"/>
      <c r="DQ36" s="594"/>
      <c r="DR36" s="594"/>
      <c r="DS36" s="594"/>
      <c r="DT36" s="594"/>
      <c r="DU36" s="594"/>
      <c r="DV36" s="595"/>
      <c r="DW36" s="598">
        <v>11.9</v>
      </c>
      <c r="DX36" s="623"/>
      <c r="DY36" s="623"/>
      <c r="DZ36" s="623"/>
      <c r="EA36" s="623"/>
      <c r="EB36" s="623"/>
      <c r="EC36" s="624"/>
    </row>
    <row r="37" spans="2:133" ht="11.25" customHeight="1">
      <c r="AQ37" s="672" t="s">
        <v>314</v>
      </c>
      <c r="AR37" s="673"/>
      <c r="AS37" s="673"/>
      <c r="AT37" s="673"/>
      <c r="AU37" s="673"/>
      <c r="AV37" s="673"/>
      <c r="AW37" s="673"/>
      <c r="AX37" s="673"/>
      <c r="AY37" s="674"/>
      <c r="AZ37" s="593">
        <v>345104</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7670</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1088997</v>
      </c>
      <c r="CS37" s="625"/>
      <c r="CT37" s="625"/>
      <c r="CU37" s="625"/>
      <c r="CV37" s="625"/>
      <c r="CW37" s="625"/>
      <c r="CX37" s="625"/>
      <c r="CY37" s="626"/>
      <c r="CZ37" s="627">
        <v>4.7</v>
      </c>
      <c r="DA37" s="628"/>
      <c r="DB37" s="628"/>
      <c r="DC37" s="629"/>
      <c r="DD37" s="602">
        <v>1028397</v>
      </c>
      <c r="DE37" s="625"/>
      <c r="DF37" s="625"/>
      <c r="DG37" s="625"/>
      <c r="DH37" s="625"/>
      <c r="DI37" s="625"/>
      <c r="DJ37" s="625"/>
      <c r="DK37" s="626"/>
      <c r="DL37" s="602">
        <v>995087</v>
      </c>
      <c r="DM37" s="625"/>
      <c r="DN37" s="625"/>
      <c r="DO37" s="625"/>
      <c r="DP37" s="625"/>
      <c r="DQ37" s="625"/>
      <c r="DR37" s="625"/>
      <c r="DS37" s="625"/>
      <c r="DT37" s="625"/>
      <c r="DU37" s="625"/>
      <c r="DV37" s="626"/>
      <c r="DW37" s="598">
        <v>6.5</v>
      </c>
      <c r="DX37" s="623"/>
      <c r="DY37" s="623"/>
      <c r="DZ37" s="623"/>
      <c r="EA37" s="623"/>
      <c r="EB37" s="623"/>
      <c r="EC37" s="624"/>
    </row>
    <row r="38" spans="2:133" ht="11.25" customHeight="1">
      <c r="AQ38" s="672" t="s">
        <v>317</v>
      </c>
      <c r="AR38" s="673"/>
      <c r="AS38" s="673"/>
      <c r="AT38" s="673"/>
      <c r="AU38" s="673"/>
      <c r="AV38" s="673"/>
      <c r="AW38" s="673"/>
      <c r="AX38" s="673"/>
      <c r="AY38" s="674"/>
      <c r="AZ38" s="593">
        <v>161602</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12879</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2531237</v>
      </c>
      <c r="CS38" s="594"/>
      <c r="CT38" s="594"/>
      <c r="CU38" s="594"/>
      <c r="CV38" s="594"/>
      <c r="CW38" s="594"/>
      <c r="CX38" s="594"/>
      <c r="CY38" s="595"/>
      <c r="CZ38" s="627">
        <v>10.8</v>
      </c>
      <c r="DA38" s="628"/>
      <c r="DB38" s="628"/>
      <c r="DC38" s="629"/>
      <c r="DD38" s="602">
        <v>2209383</v>
      </c>
      <c r="DE38" s="594"/>
      <c r="DF38" s="594"/>
      <c r="DG38" s="594"/>
      <c r="DH38" s="594"/>
      <c r="DI38" s="594"/>
      <c r="DJ38" s="594"/>
      <c r="DK38" s="595"/>
      <c r="DL38" s="602">
        <v>1538390</v>
      </c>
      <c r="DM38" s="594"/>
      <c r="DN38" s="594"/>
      <c r="DO38" s="594"/>
      <c r="DP38" s="594"/>
      <c r="DQ38" s="594"/>
      <c r="DR38" s="594"/>
      <c r="DS38" s="594"/>
      <c r="DT38" s="594"/>
      <c r="DU38" s="594"/>
      <c r="DV38" s="595"/>
      <c r="DW38" s="598">
        <v>10</v>
      </c>
      <c r="DX38" s="623"/>
      <c r="DY38" s="623"/>
      <c r="DZ38" s="623"/>
      <c r="EA38" s="623"/>
      <c r="EB38" s="623"/>
      <c r="EC38" s="624"/>
    </row>
    <row r="39" spans="2:133" ht="11.25" customHeight="1">
      <c r="AQ39" s="672" t="s">
        <v>320</v>
      </c>
      <c r="AR39" s="673"/>
      <c r="AS39" s="673"/>
      <c r="AT39" s="673"/>
      <c r="AU39" s="673"/>
      <c r="AV39" s="673"/>
      <c r="AW39" s="673"/>
      <c r="AX39" s="673"/>
      <c r="AY39" s="674"/>
      <c r="AZ39" s="593">
        <v>123702</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83</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506304</v>
      </c>
      <c r="CS39" s="625"/>
      <c r="CT39" s="625"/>
      <c r="CU39" s="625"/>
      <c r="CV39" s="625"/>
      <c r="CW39" s="625"/>
      <c r="CX39" s="625"/>
      <c r="CY39" s="626"/>
      <c r="CZ39" s="627">
        <v>2.2000000000000002</v>
      </c>
      <c r="DA39" s="628"/>
      <c r="DB39" s="628"/>
      <c r="DC39" s="629"/>
      <c r="DD39" s="602">
        <v>500086</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459895</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124</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145350</v>
      </c>
      <c r="CS40" s="594"/>
      <c r="CT40" s="594"/>
      <c r="CU40" s="594"/>
      <c r="CV40" s="594"/>
      <c r="CW40" s="594"/>
      <c r="CX40" s="594"/>
      <c r="CY40" s="595"/>
      <c r="CZ40" s="627">
        <v>0.6</v>
      </c>
      <c r="DA40" s="628"/>
      <c r="DB40" s="628"/>
      <c r="DC40" s="629"/>
      <c r="DD40" s="602">
        <v>30</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1564929</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328</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3251111</v>
      </c>
      <c r="CS42" s="594"/>
      <c r="CT42" s="594"/>
      <c r="CU42" s="594"/>
      <c r="CV42" s="594"/>
      <c r="CW42" s="594"/>
      <c r="CX42" s="594"/>
      <c r="CY42" s="595"/>
      <c r="CZ42" s="627">
        <v>13.9</v>
      </c>
      <c r="DA42" s="676"/>
      <c r="DB42" s="676"/>
      <c r="DC42" s="677"/>
      <c r="DD42" s="602">
        <v>1295795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121763</v>
      </c>
      <c r="CS43" s="625"/>
      <c r="CT43" s="625"/>
      <c r="CU43" s="625"/>
      <c r="CV43" s="625"/>
      <c r="CW43" s="625"/>
      <c r="CX43" s="625"/>
      <c r="CY43" s="626"/>
      <c r="CZ43" s="627">
        <v>0.5</v>
      </c>
      <c r="DA43" s="628"/>
      <c r="DB43" s="628"/>
      <c r="DC43" s="629"/>
      <c r="DD43" s="602">
        <v>106688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3143698</v>
      </c>
      <c r="CS44" s="594"/>
      <c r="CT44" s="594"/>
      <c r="CU44" s="594"/>
      <c r="CV44" s="594"/>
      <c r="CW44" s="594"/>
      <c r="CX44" s="594"/>
      <c r="CY44" s="595"/>
      <c r="CZ44" s="627">
        <v>13.4</v>
      </c>
      <c r="DA44" s="676"/>
      <c r="DB44" s="676"/>
      <c r="DC44" s="677"/>
      <c r="DD44" s="602">
        <v>1291093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698019</v>
      </c>
      <c r="CS45" s="625"/>
      <c r="CT45" s="625"/>
      <c r="CU45" s="625"/>
      <c r="CV45" s="625"/>
      <c r="CW45" s="625"/>
      <c r="CX45" s="625"/>
      <c r="CY45" s="626"/>
      <c r="CZ45" s="627">
        <v>3</v>
      </c>
      <c r="DA45" s="628"/>
      <c r="DB45" s="628"/>
      <c r="DC45" s="629"/>
      <c r="DD45" s="602">
        <v>99416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2391983</v>
      </c>
      <c r="CS46" s="594"/>
      <c r="CT46" s="594"/>
      <c r="CU46" s="594"/>
      <c r="CV46" s="594"/>
      <c r="CW46" s="594"/>
      <c r="CX46" s="594"/>
      <c r="CY46" s="595"/>
      <c r="CZ46" s="627">
        <v>10.199999999999999</v>
      </c>
      <c r="DA46" s="676"/>
      <c r="DB46" s="676"/>
      <c r="DC46" s="677"/>
      <c r="DD46" s="602">
        <v>1167381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107413</v>
      </c>
      <c r="CS47" s="625"/>
      <c r="CT47" s="625"/>
      <c r="CU47" s="625"/>
      <c r="CV47" s="625"/>
      <c r="CW47" s="625"/>
      <c r="CX47" s="625"/>
      <c r="CY47" s="626"/>
      <c r="CZ47" s="627">
        <v>0.5</v>
      </c>
      <c r="DA47" s="628"/>
      <c r="DB47" s="628"/>
      <c r="DC47" s="629"/>
      <c r="DD47" s="602">
        <v>4702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23393284</v>
      </c>
      <c r="CS49" s="661"/>
      <c r="CT49" s="661"/>
      <c r="CU49" s="661"/>
      <c r="CV49" s="661"/>
      <c r="CW49" s="661"/>
      <c r="CX49" s="661"/>
      <c r="CY49" s="688"/>
      <c r="CZ49" s="689">
        <v>100</v>
      </c>
      <c r="DA49" s="690"/>
      <c r="DB49" s="690"/>
      <c r="DC49" s="691"/>
      <c r="DD49" s="692">
        <v>17145466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24922</v>
      </c>
      <c r="R7" s="723"/>
      <c r="S7" s="723"/>
      <c r="T7" s="723"/>
      <c r="U7" s="723"/>
      <c r="V7" s="723">
        <v>23387</v>
      </c>
      <c r="W7" s="723"/>
      <c r="X7" s="723"/>
      <c r="Y7" s="723"/>
      <c r="Z7" s="723"/>
      <c r="AA7" s="723">
        <v>1535</v>
      </c>
      <c r="AB7" s="723"/>
      <c r="AC7" s="723"/>
      <c r="AD7" s="723"/>
      <c r="AE7" s="724"/>
      <c r="AF7" s="725">
        <v>1515</v>
      </c>
      <c r="AG7" s="726"/>
      <c r="AH7" s="726"/>
      <c r="AI7" s="726"/>
      <c r="AJ7" s="727"/>
      <c r="AK7" s="762">
        <v>21</v>
      </c>
      <c r="AL7" s="763"/>
      <c r="AM7" s="763"/>
      <c r="AN7" s="763"/>
      <c r="AO7" s="763"/>
      <c r="AP7" s="763">
        <v>24508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546</v>
      </c>
      <c r="BS7" s="766" t="s">
        <v>547</v>
      </c>
      <c r="BT7" s="767"/>
      <c r="BU7" s="767"/>
      <c r="BV7" s="767"/>
      <c r="BW7" s="767"/>
      <c r="BX7" s="767"/>
      <c r="BY7" s="767"/>
      <c r="BZ7" s="767"/>
      <c r="CA7" s="767"/>
      <c r="CB7" s="767"/>
      <c r="CC7" s="767"/>
      <c r="CD7" s="767"/>
      <c r="CE7" s="767"/>
      <c r="CF7" s="767"/>
      <c r="CG7" s="768"/>
      <c r="CH7" s="759">
        <v>10</v>
      </c>
      <c r="CI7" s="760"/>
      <c r="CJ7" s="760"/>
      <c r="CK7" s="760"/>
      <c r="CL7" s="761"/>
      <c r="CM7" s="759">
        <v>8</v>
      </c>
      <c r="CN7" s="760"/>
      <c r="CO7" s="760"/>
      <c r="CP7" s="760"/>
      <c r="CQ7" s="761"/>
      <c r="CR7" s="759">
        <v>5</v>
      </c>
      <c r="CS7" s="760"/>
      <c r="CT7" s="760"/>
      <c r="CU7" s="760"/>
      <c r="CV7" s="761"/>
      <c r="CW7" s="759">
        <v>15</v>
      </c>
      <c r="CX7" s="760"/>
      <c r="CY7" s="760"/>
      <c r="CZ7" s="760"/>
      <c r="DA7" s="761"/>
      <c r="DB7" s="759" t="s">
        <v>548</v>
      </c>
      <c r="DC7" s="760"/>
      <c r="DD7" s="760"/>
      <c r="DE7" s="760"/>
      <c r="DF7" s="761"/>
      <c r="DG7" s="759">
        <v>294</v>
      </c>
      <c r="DH7" s="760"/>
      <c r="DI7" s="760"/>
      <c r="DJ7" s="760"/>
      <c r="DK7" s="761"/>
      <c r="DL7" s="759" t="s">
        <v>548</v>
      </c>
      <c r="DM7" s="760"/>
      <c r="DN7" s="760"/>
      <c r="DO7" s="760"/>
      <c r="DP7" s="761"/>
      <c r="DQ7" s="759">
        <v>105</v>
      </c>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7</v>
      </c>
      <c r="R8" s="747"/>
      <c r="S8" s="747"/>
      <c r="T8" s="747"/>
      <c r="U8" s="747"/>
      <c r="V8" s="747">
        <v>174</v>
      </c>
      <c r="W8" s="747"/>
      <c r="X8" s="747"/>
      <c r="Y8" s="747"/>
      <c r="Z8" s="747"/>
      <c r="AA8" s="747">
        <v>-167</v>
      </c>
      <c r="AB8" s="747"/>
      <c r="AC8" s="747"/>
      <c r="AD8" s="747"/>
      <c r="AE8" s="748"/>
      <c r="AF8" s="749">
        <v>-167</v>
      </c>
      <c r="AG8" s="750"/>
      <c r="AH8" s="750"/>
      <c r="AI8" s="750"/>
      <c r="AJ8" s="751"/>
      <c r="AK8" s="752">
        <v>0</v>
      </c>
      <c r="AL8" s="753"/>
      <c r="AM8" s="753"/>
      <c r="AN8" s="753"/>
      <c r="AO8" s="753"/>
      <c r="AP8" s="753">
        <v>26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549</v>
      </c>
      <c r="BT8" s="757"/>
      <c r="BU8" s="757"/>
      <c r="BV8" s="757"/>
      <c r="BW8" s="757"/>
      <c r="BX8" s="757"/>
      <c r="BY8" s="757"/>
      <c r="BZ8" s="757"/>
      <c r="CA8" s="757"/>
      <c r="CB8" s="757"/>
      <c r="CC8" s="757"/>
      <c r="CD8" s="757"/>
      <c r="CE8" s="757"/>
      <c r="CF8" s="757"/>
      <c r="CG8" s="758"/>
      <c r="CH8" s="769">
        <v>0</v>
      </c>
      <c r="CI8" s="770"/>
      <c r="CJ8" s="770"/>
      <c r="CK8" s="770"/>
      <c r="CL8" s="771"/>
      <c r="CM8" s="769">
        <v>15</v>
      </c>
      <c r="CN8" s="770"/>
      <c r="CO8" s="770"/>
      <c r="CP8" s="770"/>
      <c r="CQ8" s="771"/>
      <c r="CR8" s="769">
        <v>11</v>
      </c>
      <c r="CS8" s="770"/>
      <c r="CT8" s="770"/>
      <c r="CU8" s="770"/>
      <c r="CV8" s="771"/>
      <c r="CW8" s="769" t="s">
        <v>548</v>
      </c>
      <c r="CX8" s="770"/>
      <c r="CY8" s="770"/>
      <c r="CZ8" s="770"/>
      <c r="DA8" s="771"/>
      <c r="DB8" s="769" t="s">
        <v>548</v>
      </c>
      <c r="DC8" s="770"/>
      <c r="DD8" s="770"/>
      <c r="DE8" s="770"/>
      <c r="DF8" s="771"/>
      <c r="DG8" s="769" t="s">
        <v>548</v>
      </c>
      <c r="DH8" s="770"/>
      <c r="DI8" s="770"/>
      <c r="DJ8" s="770"/>
      <c r="DK8" s="771"/>
      <c r="DL8" s="769" t="s">
        <v>548</v>
      </c>
      <c r="DM8" s="770"/>
      <c r="DN8" s="770"/>
      <c r="DO8" s="770"/>
      <c r="DP8" s="771"/>
      <c r="DQ8" s="769" t="s">
        <v>548</v>
      </c>
      <c r="DR8" s="770"/>
      <c r="DS8" s="770"/>
      <c r="DT8" s="770"/>
      <c r="DU8" s="771"/>
      <c r="DV8" s="772"/>
      <c r="DW8" s="773"/>
      <c r="DX8" s="773"/>
      <c r="DY8" s="773"/>
      <c r="DZ8" s="774"/>
      <c r="EA8" s="205"/>
    </row>
    <row r="9" spans="1:131" s="206" customFormat="1" ht="26.25" customHeight="1">
      <c r="A9" s="212">
        <v>3</v>
      </c>
      <c r="B9" s="743" t="s">
        <v>365</v>
      </c>
      <c r="C9" s="744"/>
      <c r="D9" s="744"/>
      <c r="E9" s="744"/>
      <c r="F9" s="744"/>
      <c r="G9" s="744"/>
      <c r="H9" s="744"/>
      <c r="I9" s="744"/>
      <c r="J9" s="744"/>
      <c r="K9" s="744"/>
      <c r="L9" s="744"/>
      <c r="M9" s="744"/>
      <c r="N9" s="744"/>
      <c r="O9" s="744"/>
      <c r="P9" s="745"/>
      <c r="Q9" s="746">
        <v>157</v>
      </c>
      <c r="R9" s="747"/>
      <c r="S9" s="747"/>
      <c r="T9" s="747"/>
      <c r="U9" s="747"/>
      <c r="V9" s="747">
        <v>157</v>
      </c>
      <c r="W9" s="747"/>
      <c r="X9" s="747"/>
      <c r="Y9" s="747"/>
      <c r="Z9" s="747"/>
      <c r="AA9" s="747" t="s">
        <v>569</v>
      </c>
      <c r="AB9" s="747"/>
      <c r="AC9" s="747"/>
      <c r="AD9" s="747"/>
      <c r="AE9" s="748"/>
      <c r="AF9" s="749" t="s">
        <v>112</v>
      </c>
      <c r="AG9" s="750"/>
      <c r="AH9" s="750"/>
      <c r="AI9" s="750"/>
      <c r="AJ9" s="751"/>
      <c r="AK9" s="752">
        <v>157</v>
      </c>
      <c r="AL9" s="753"/>
      <c r="AM9" s="753"/>
      <c r="AN9" s="753"/>
      <c r="AO9" s="753"/>
      <c r="AP9" s="753">
        <v>300</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550</v>
      </c>
      <c r="BT9" s="757"/>
      <c r="BU9" s="757"/>
      <c r="BV9" s="757"/>
      <c r="BW9" s="757"/>
      <c r="BX9" s="757"/>
      <c r="BY9" s="757"/>
      <c r="BZ9" s="757"/>
      <c r="CA9" s="757"/>
      <c r="CB9" s="757"/>
      <c r="CC9" s="757"/>
      <c r="CD9" s="757"/>
      <c r="CE9" s="757"/>
      <c r="CF9" s="757"/>
      <c r="CG9" s="758"/>
      <c r="CH9" s="769">
        <v>-26</v>
      </c>
      <c r="CI9" s="770"/>
      <c r="CJ9" s="770"/>
      <c r="CK9" s="770"/>
      <c r="CL9" s="771"/>
      <c r="CM9" s="769">
        <v>3</v>
      </c>
      <c r="CN9" s="770"/>
      <c r="CO9" s="770"/>
      <c r="CP9" s="770"/>
      <c r="CQ9" s="771"/>
      <c r="CR9" s="769">
        <v>3</v>
      </c>
      <c r="CS9" s="770"/>
      <c r="CT9" s="770"/>
      <c r="CU9" s="770"/>
      <c r="CV9" s="771"/>
      <c r="CW9" s="769">
        <v>45</v>
      </c>
      <c r="CX9" s="770"/>
      <c r="CY9" s="770"/>
      <c r="CZ9" s="770"/>
      <c r="DA9" s="771"/>
      <c r="DB9" s="769" t="s">
        <v>548</v>
      </c>
      <c r="DC9" s="770"/>
      <c r="DD9" s="770"/>
      <c r="DE9" s="770"/>
      <c r="DF9" s="771"/>
      <c r="DG9" s="769" t="s">
        <v>548</v>
      </c>
      <c r="DH9" s="770"/>
      <c r="DI9" s="770"/>
      <c r="DJ9" s="770"/>
      <c r="DK9" s="771"/>
      <c r="DL9" s="769" t="s">
        <v>548</v>
      </c>
      <c r="DM9" s="770"/>
      <c r="DN9" s="770"/>
      <c r="DO9" s="770"/>
      <c r="DP9" s="771"/>
      <c r="DQ9" s="769" t="s">
        <v>548</v>
      </c>
      <c r="DR9" s="770"/>
      <c r="DS9" s="770"/>
      <c r="DT9" s="770"/>
      <c r="DU9" s="771"/>
      <c r="DV9" s="772"/>
      <c r="DW9" s="773"/>
      <c r="DX9" s="773"/>
      <c r="DY9" s="773"/>
      <c r="DZ9" s="774"/>
      <c r="EA9" s="205"/>
    </row>
    <row r="10" spans="1:131" s="206" customFormat="1" ht="26.25" customHeight="1">
      <c r="A10" s="212">
        <v>4</v>
      </c>
      <c r="B10" s="743" t="s">
        <v>366</v>
      </c>
      <c r="C10" s="744"/>
      <c r="D10" s="744"/>
      <c r="E10" s="744"/>
      <c r="F10" s="744"/>
      <c r="G10" s="744"/>
      <c r="H10" s="744"/>
      <c r="I10" s="744"/>
      <c r="J10" s="744"/>
      <c r="K10" s="744"/>
      <c r="L10" s="744"/>
      <c r="M10" s="744"/>
      <c r="N10" s="744"/>
      <c r="O10" s="744"/>
      <c r="P10" s="745"/>
      <c r="Q10" s="746">
        <v>3</v>
      </c>
      <c r="R10" s="747"/>
      <c r="S10" s="747"/>
      <c r="T10" s="747"/>
      <c r="U10" s="747"/>
      <c r="V10" s="747">
        <v>3</v>
      </c>
      <c r="W10" s="747"/>
      <c r="X10" s="747"/>
      <c r="Y10" s="747"/>
      <c r="Z10" s="747"/>
      <c r="AA10" s="747">
        <v>0</v>
      </c>
      <c r="AB10" s="747"/>
      <c r="AC10" s="747"/>
      <c r="AD10" s="747"/>
      <c r="AE10" s="748"/>
      <c r="AF10" s="749">
        <v>0</v>
      </c>
      <c r="AG10" s="750"/>
      <c r="AH10" s="750"/>
      <c r="AI10" s="750"/>
      <c r="AJ10" s="751"/>
      <c r="AK10" s="752" t="s">
        <v>572</v>
      </c>
      <c r="AL10" s="753"/>
      <c r="AM10" s="753"/>
      <c r="AN10" s="753"/>
      <c r="AO10" s="753"/>
      <c r="AP10" s="753" t="s">
        <v>572</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551</v>
      </c>
      <c r="BT10" s="757"/>
      <c r="BU10" s="757"/>
      <c r="BV10" s="757"/>
      <c r="BW10" s="757"/>
      <c r="BX10" s="757"/>
      <c r="BY10" s="757"/>
      <c r="BZ10" s="757"/>
      <c r="CA10" s="757"/>
      <c r="CB10" s="757"/>
      <c r="CC10" s="757"/>
      <c r="CD10" s="757"/>
      <c r="CE10" s="757"/>
      <c r="CF10" s="757"/>
      <c r="CG10" s="758"/>
      <c r="CH10" s="769">
        <v>0</v>
      </c>
      <c r="CI10" s="770"/>
      <c r="CJ10" s="770"/>
      <c r="CK10" s="770"/>
      <c r="CL10" s="771"/>
      <c r="CM10" s="769">
        <v>55</v>
      </c>
      <c r="CN10" s="770"/>
      <c r="CO10" s="770"/>
      <c r="CP10" s="770"/>
      <c r="CQ10" s="771"/>
      <c r="CR10" s="769">
        <v>30</v>
      </c>
      <c r="CS10" s="770"/>
      <c r="CT10" s="770"/>
      <c r="CU10" s="770"/>
      <c r="CV10" s="771"/>
      <c r="CW10" s="769" t="s">
        <v>548</v>
      </c>
      <c r="CX10" s="770"/>
      <c r="CY10" s="770"/>
      <c r="CZ10" s="770"/>
      <c r="DA10" s="771"/>
      <c r="DB10" s="769">
        <v>8</v>
      </c>
      <c r="DC10" s="770"/>
      <c r="DD10" s="770"/>
      <c r="DE10" s="770"/>
      <c r="DF10" s="771"/>
      <c r="DG10" s="769" t="s">
        <v>548</v>
      </c>
      <c r="DH10" s="770"/>
      <c r="DI10" s="770"/>
      <c r="DJ10" s="770"/>
      <c r="DK10" s="771"/>
      <c r="DL10" s="769" t="s">
        <v>548</v>
      </c>
      <c r="DM10" s="770"/>
      <c r="DN10" s="770"/>
      <c r="DO10" s="770"/>
      <c r="DP10" s="771"/>
      <c r="DQ10" s="769" t="s">
        <v>548</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552</v>
      </c>
      <c r="BT11" s="757"/>
      <c r="BU11" s="757"/>
      <c r="BV11" s="757"/>
      <c r="BW11" s="757"/>
      <c r="BX11" s="757"/>
      <c r="BY11" s="757"/>
      <c r="BZ11" s="757"/>
      <c r="CA11" s="757"/>
      <c r="CB11" s="757"/>
      <c r="CC11" s="757"/>
      <c r="CD11" s="757"/>
      <c r="CE11" s="757"/>
      <c r="CF11" s="757"/>
      <c r="CG11" s="758"/>
      <c r="CH11" s="769">
        <v>-1</v>
      </c>
      <c r="CI11" s="770"/>
      <c r="CJ11" s="770"/>
      <c r="CK11" s="770"/>
      <c r="CL11" s="771"/>
      <c r="CM11" s="769">
        <v>23</v>
      </c>
      <c r="CN11" s="770"/>
      <c r="CO11" s="770"/>
      <c r="CP11" s="770"/>
      <c r="CQ11" s="771"/>
      <c r="CR11" s="769">
        <v>12</v>
      </c>
      <c r="CS11" s="770"/>
      <c r="CT11" s="770"/>
      <c r="CU11" s="770"/>
      <c r="CV11" s="771"/>
      <c r="CW11" s="769" t="s">
        <v>548</v>
      </c>
      <c r="CX11" s="770"/>
      <c r="CY11" s="770"/>
      <c r="CZ11" s="770"/>
      <c r="DA11" s="771"/>
      <c r="DB11" s="769" t="s">
        <v>548</v>
      </c>
      <c r="DC11" s="770"/>
      <c r="DD11" s="770"/>
      <c r="DE11" s="770"/>
      <c r="DF11" s="771"/>
      <c r="DG11" s="769" t="s">
        <v>548</v>
      </c>
      <c r="DH11" s="770"/>
      <c r="DI11" s="770"/>
      <c r="DJ11" s="770"/>
      <c r="DK11" s="771"/>
      <c r="DL11" s="769" t="s">
        <v>548</v>
      </c>
      <c r="DM11" s="770"/>
      <c r="DN11" s="770"/>
      <c r="DO11" s="770"/>
      <c r="DP11" s="771"/>
      <c r="DQ11" s="769" t="s">
        <v>548</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553</v>
      </c>
      <c r="BT12" s="757"/>
      <c r="BU12" s="757"/>
      <c r="BV12" s="757"/>
      <c r="BW12" s="757"/>
      <c r="BX12" s="757"/>
      <c r="BY12" s="757"/>
      <c r="BZ12" s="757"/>
      <c r="CA12" s="757"/>
      <c r="CB12" s="757"/>
      <c r="CC12" s="757"/>
      <c r="CD12" s="757"/>
      <c r="CE12" s="757"/>
      <c r="CF12" s="757"/>
      <c r="CG12" s="758"/>
      <c r="CH12" s="769">
        <v>-3</v>
      </c>
      <c r="CI12" s="770"/>
      <c r="CJ12" s="770"/>
      <c r="CK12" s="770"/>
      <c r="CL12" s="771"/>
      <c r="CM12" s="769">
        <v>20</v>
      </c>
      <c r="CN12" s="770"/>
      <c r="CO12" s="770"/>
      <c r="CP12" s="770"/>
      <c r="CQ12" s="771"/>
      <c r="CR12" s="769">
        <v>13</v>
      </c>
      <c r="CS12" s="770"/>
      <c r="CT12" s="770"/>
      <c r="CU12" s="770"/>
      <c r="CV12" s="771"/>
      <c r="CW12" s="769" t="s">
        <v>548</v>
      </c>
      <c r="CX12" s="770"/>
      <c r="CY12" s="770"/>
      <c r="CZ12" s="770"/>
      <c r="DA12" s="771"/>
      <c r="DB12" s="769" t="s">
        <v>548</v>
      </c>
      <c r="DC12" s="770"/>
      <c r="DD12" s="770"/>
      <c r="DE12" s="770"/>
      <c r="DF12" s="771"/>
      <c r="DG12" s="769" t="s">
        <v>548</v>
      </c>
      <c r="DH12" s="770"/>
      <c r="DI12" s="770"/>
      <c r="DJ12" s="770"/>
      <c r="DK12" s="771"/>
      <c r="DL12" s="769" t="s">
        <v>548</v>
      </c>
      <c r="DM12" s="770"/>
      <c r="DN12" s="770"/>
      <c r="DO12" s="770"/>
      <c r="DP12" s="771"/>
      <c r="DQ12" s="769" t="s">
        <v>548</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554</v>
      </c>
      <c r="BT13" s="757"/>
      <c r="BU13" s="757"/>
      <c r="BV13" s="757"/>
      <c r="BW13" s="757"/>
      <c r="BX13" s="757"/>
      <c r="BY13" s="757"/>
      <c r="BZ13" s="757"/>
      <c r="CA13" s="757"/>
      <c r="CB13" s="757"/>
      <c r="CC13" s="757"/>
      <c r="CD13" s="757"/>
      <c r="CE13" s="757"/>
      <c r="CF13" s="757"/>
      <c r="CG13" s="758"/>
      <c r="CH13" s="769">
        <v>0</v>
      </c>
      <c r="CI13" s="770"/>
      <c r="CJ13" s="770"/>
      <c r="CK13" s="770"/>
      <c r="CL13" s="771"/>
      <c r="CM13" s="769">
        <v>5</v>
      </c>
      <c r="CN13" s="770"/>
      <c r="CO13" s="770"/>
      <c r="CP13" s="770"/>
      <c r="CQ13" s="771"/>
      <c r="CR13" s="769">
        <v>3</v>
      </c>
      <c r="CS13" s="770"/>
      <c r="CT13" s="770"/>
      <c r="CU13" s="770"/>
      <c r="CV13" s="771"/>
      <c r="CW13" s="769">
        <v>8</v>
      </c>
      <c r="CX13" s="770"/>
      <c r="CY13" s="770"/>
      <c r="CZ13" s="770"/>
      <c r="DA13" s="771"/>
      <c r="DB13" s="769" t="s">
        <v>548</v>
      </c>
      <c r="DC13" s="770"/>
      <c r="DD13" s="770"/>
      <c r="DE13" s="770"/>
      <c r="DF13" s="771"/>
      <c r="DG13" s="769" t="s">
        <v>548</v>
      </c>
      <c r="DH13" s="770"/>
      <c r="DI13" s="770"/>
      <c r="DJ13" s="770"/>
      <c r="DK13" s="771"/>
      <c r="DL13" s="769" t="s">
        <v>548</v>
      </c>
      <c r="DM13" s="770"/>
      <c r="DN13" s="770"/>
      <c r="DO13" s="770"/>
      <c r="DP13" s="771"/>
      <c r="DQ13" s="769" t="s">
        <v>548</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24765</v>
      </c>
      <c r="R23" s="782"/>
      <c r="S23" s="782"/>
      <c r="T23" s="782"/>
      <c r="U23" s="782"/>
      <c r="V23" s="782">
        <v>23397</v>
      </c>
      <c r="W23" s="782"/>
      <c r="X23" s="782"/>
      <c r="Y23" s="782"/>
      <c r="Z23" s="782"/>
      <c r="AA23" s="782">
        <v>1368</v>
      </c>
      <c r="AB23" s="782"/>
      <c r="AC23" s="782"/>
      <c r="AD23" s="782"/>
      <c r="AE23" s="783"/>
      <c r="AF23" s="784">
        <v>1349</v>
      </c>
      <c r="AG23" s="782"/>
      <c r="AH23" s="782"/>
      <c r="AI23" s="782"/>
      <c r="AJ23" s="785"/>
      <c r="AK23" s="786"/>
      <c r="AL23" s="787"/>
      <c r="AM23" s="787"/>
      <c r="AN23" s="787"/>
      <c r="AO23" s="787"/>
      <c r="AP23" s="782">
        <v>24834</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6112</v>
      </c>
      <c r="R28" s="811"/>
      <c r="S28" s="811"/>
      <c r="T28" s="811"/>
      <c r="U28" s="811"/>
      <c r="V28" s="811">
        <v>6221</v>
      </c>
      <c r="W28" s="811"/>
      <c r="X28" s="811"/>
      <c r="Y28" s="811"/>
      <c r="Z28" s="811"/>
      <c r="AA28" s="811">
        <v>-110</v>
      </c>
      <c r="AB28" s="811"/>
      <c r="AC28" s="811"/>
      <c r="AD28" s="811"/>
      <c r="AE28" s="812"/>
      <c r="AF28" s="813">
        <v>-110</v>
      </c>
      <c r="AG28" s="811"/>
      <c r="AH28" s="811"/>
      <c r="AI28" s="811"/>
      <c r="AJ28" s="814"/>
      <c r="AK28" s="815">
        <v>451</v>
      </c>
      <c r="AL28" s="806"/>
      <c r="AM28" s="806"/>
      <c r="AN28" s="806"/>
      <c r="AO28" s="806"/>
      <c r="AP28" s="806" t="s">
        <v>572</v>
      </c>
      <c r="AQ28" s="806"/>
      <c r="AR28" s="806"/>
      <c r="AS28" s="806"/>
      <c r="AT28" s="806"/>
      <c r="AU28" s="806" t="s">
        <v>572</v>
      </c>
      <c r="AV28" s="806"/>
      <c r="AW28" s="806"/>
      <c r="AX28" s="806"/>
      <c r="AY28" s="806"/>
      <c r="AZ28" s="807" t="s">
        <v>572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94</v>
      </c>
      <c r="R29" s="747"/>
      <c r="S29" s="747"/>
      <c r="T29" s="747"/>
      <c r="U29" s="747"/>
      <c r="V29" s="747">
        <v>94</v>
      </c>
      <c r="W29" s="747"/>
      <c r="X29" s="747"/>
      <c r="Y29" s="747"/>
      <c r="Z29" s="747"/>
      <c r="AA29" s="747" t="s">
        <v>570</v>
      </c>
      <c r="AB29" s="747"/>
      <c r="AC29" s="747"/>
      <c r="AD29" s="747"/>
      <c r="AE29" s="748"/>
      <c r="AF29" s="749" t="s">
        <v>112</v>
      </c>
      <c r="AG29" s="750"/>
      <c r="AH29" s="750"/>
      <c r="AI29" s="750"/>
      <c r="AJ29" s="751"/>
      <c r="AK29" s="818">
        <v>19</v>
      </c>
      <c r="AL29" s="819"/>
      <c r="AM29" s="819"/>
      <c r="AN29" s="819"/>
      <c r="AO29" s="819"/>
      <c r="AP29" s="819">
        <v>2</v>
      </c>
      <c r="AQ29" s="819"/>
      <c r="AR29" s="819"/>
      <c r="AS29" s="819"/>
      <c r="AT29" s="819"/>
      <c r="AU29" s="819">
        <v>0</v>
      </c>
      <c r="AV29" s="819"/>
      <c r="AW29" s="819"/>
      <c r="AX29" s="819"/>
      <c r="AY29" s="819"/>
      <c r="AZ29" s="820" t="s">
        <v>572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602</v>
      </c>
      <c r="R30" s="747"/>
      <c r="S30" s="747"/>
      <c r="T30" s="747"/>
      <c r="U30" s="747"/>
      <c r="V30" s="747">
        <v>577</v>
      </c>
      <c r="W30" s="747"/>
      <c r="X30" s="747"/>
      <c r="Y30" s="747"/>
      <c r="Z30" s="747"/>
      <c r="AA30" s="747">
        <v>25</v>
      </c>
      <c r="AB30" s="747"/>
      <c r="AC30" s="747"/>
      <c r="AD30" s="747"/>
      <c r="AE30" s="748"/>
      <c r="AF30" s="749">
        <v>25</v>
      </c>
      <c r="AG30" s="750"/>
      <c r="AH30" s="750"/>
      <c r="AI30" s="750"/>
      <c r="AJ30" s="751"/>
      <c r="AK30" s="818">
        <v>215</v>
      </c>
      <c r="AL30" s="819"/>
      <c r="AM30" s="819"/>
      <c r="AN30" s="819"/>
      <c r="AO30" s="819"/>
      <c r="AP30" s="819" t="s">
        <v>572</v>
      </c>
      <c r="AQ30" s="819"/>
      <c r="AR30" s="819"/>
      <c r="AS30" s="819"/>
      <c r="AT30" s="819"/>
      <c r="AU30" s="819" t="s">
        <v>572</v>
      </c>
      <c r="AV30" s="819"/>
      <c r="AW30" s="819"/>
      <c r="AX30" s="819"/>
      <c r="AY30" s="819"/>
      <c r="AZ30" s="820" t="s">
        <v>572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4683</v>
      </c>
      <c r="R31" s="747"/>
      <c r="S31" s="747"/>
      <c r="T31" s="747"/>
      <c r="U31" s="747"/>
      <c r="V31" s="747">
        <v>4634</v>
      </c>
      <c r="W31" s="747"/>
      <c r="X31" s="747"/>
      <c r="Y31" s="747"/>
      <c r="Z31" s="747"/>
      <c r="AA31" s="747">
        <v>50</v>
      </c>
      <c r="AB31" s="747"/>
      <c r="AC31" s="747"/>
      <c r="AD31" s="747"/>
      <c r="AE31" s="748"/>
      <c r="AF31" s="749">
        <v>50</v>
      </c>
      <c r="AG31" s="750"/>
      <c r="AH31" s="750"/>
      <c r="AI31" s="750"/>
      <c r="AJ31" s="751"/>
      <c r="AK31" s="818">
        <v>667</v>
      </c>
      <c r="AL31" s="819"/>
      <c r="AM31" s="819"/>
      <c r="AN31" s="819"/>
      <c r="AO31" s="819"/>
      <c r="AP31" s="819" t="s">
        <v>572</v>
      </c>
      <c r="AQ31" s="819"/>
      <c r="AR31" s="819"/>
      <c r="AS31" s="819"/>
      <c r="AT31" s="819"/>
      <c r="AU31" s="819" t="s">
        <v>572</v>
      </c>
      <c r="AV31" s="819"/>
      <c r="AW31" s="819"/>
      <c r="AX31" s="819"/>
      <c r="AY31" s="819"/>
      <c r="AZ31" s="820" t="s">
        <v>572</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20</v>
      </c>
      <c r="R32" s="747"/>
      <c r="S32" s="747"/>
      <c r="T32" s="747"/>
      <c r="U32" s="747"/>
      <c r="V32" s="747">
        <v>20</v>
      </c>
      <c r="W32" s="747"/>
      <c r="X32" s="747"/>
      <c r="Y32" s="747"/>
      <c r="Z32" s="747"/>
      <c r="AA32" s="747" t="s">
        <v>571</v>
      </c>
      <c r="AB32" s="747"/>
      <c r="AC32" s="747"/>
      <c r="AD32" s="747"/>
      <c r="AE32" s="748"/>
      <c r="AF32" s="749" t="s">
        <v>112</v>
      </c>
      <c r="AG32" s="750"/>
      <c r="AH32" s="750"/>
      <c r="AI32" s="750"/>
      <c r="AJ32" s="751"/>
      <c r="AK32" s="818">
        <v>15</v>
      </c>
      <c r="AL32" s="819"/>
      <c r="AM32" s="819"/>
      <c r="AN32" s="819"/>
      <c r="AO32" s="819"/>
      <c r="AP32" s="819" t="s">
        <v>572</v>
      </c>
      <c r="AQ32" s="819"/>
      <c r="AR32" s="819"/>
      <c r="AS32" s="819"/>
      <c r="AT32" s="819"/>
      <c r="AU32" s="819" t="s">
        <v>572</v>
      </c>
      <c r="AV32" s="819"/>
      <c r="AW32" s="819"/>
      <c r="AX32" s="819"/>
      <c r="AY32" s="819"/>
      <c r="AZ32" s="820" t="s">
        <v>572</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784</v>
      </c>
      <c r="R33" s="747"/>
      <c r="S33" s="747"/>
      <c r="T33" s="747"/>
      <c r="U33" s="747"/>
      <c r="V33" s="747">
        <v>911</v>
      </c>
      <c r="W33" s="747"/>
      <c r="X33" s="747"/>
      <c r="Y33" s="747"/>
      <c r="Z33" s="747"/>
      <c r="AA33" s="747">
        <v>-128</v>
      </c>
      <c r="AB33" s="747"/>
      <c r="AC33" s="747"/>
      <c r="AD33" s="747"/>
      <c r="AE33" s="748"/>
      <c r="AF33" s="749">
        <v>963</v>
      </c>
      <c r="AG33" s="750"/>
      <c r="AH33" s="750"/>
      <c r="AI33" s="750"/>
      <c r="AJ33" s="751"/>
      <c r="AK33" s="818">
        <v>16</v>
      </c>
      <c r="AL33" s="819"/>
      <c r="AM33" s="819"/>
      <c r="AN33" s="819"/>
      <c r="AO33" s="819"/>
      <c r="AP33" s="819">
        <v>3815</v>
      </c>
      <c r="AQ33" s="819"/>
      <c r="AR33" s="819"/>
      <c r="AS33" s="819"/>
      <c r="AT33" s="819"/>
      <c r="AU33" s="819">
        <v>900</v>
      </c>
      <c r="AV33" s="819"/>
      <c r="AW33" s="819"/>
      <c r="AX33" s="819"/>
      <c r="AY33" s="819"/>
      <c r="AZ33" s="820" t="s">
        <v>572</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2</v>
      </c>
      <c r="R34" s="747"/>
      <c r="S34" s="747"/>
      <c r="T34" s="747"/>
      <c r="U34" s="747"/>
      <c r="V34" s="747">
        <v>2</v>
      </c>
      <c r="W34" s="747"/>
      <c r="X34" s="747"/>
      <c r="Y34" s="747"/>
      <c r="Z34" s="747"/>
      <c r="AA34" s="747" t="s">
        <v>574</v>
      </c>
      <c r="AB34" s="747"/>
      <c r="AC34" s="747"/>
      <c r="AD34" s="747"/>
      <c r="AE34" s="748"/>
      <c r="AF34" s="749">
        <v>103</v>
      </c>
      <c r="AG34" s="750"/>
      <c r="AH34" s="750"/>
      <c r="AI34" s="750"/>
      <c r="AJ34" s="751"/>
      <c r="AK34" s="818">
        <v>0</v>
      </c>
      <c r="AL34" s="819"/>
      <c r="AM34" s="819"/>
      <c r="AN34" s="819"/>
      <c r="AO34" s="819"/>
      <c r="AP34" s="819" t="s">
        <v>575</v>
      </c>
      <c r="AQ34" s="819"/>
      <c r="AR34" s="819"/>
      <c r="AS34" s="819"/>
      <c r="AT34" s="819"/>
      <c r="AU34" s="819" t="s">
        <v>572</v>
      </c>
      <c r="AV34" s="819"/>
      <c r="AW34" s="819"/>
      <c r="AX34" s="819"/>
      <c r="AY34" s="819"/>
      <c r="AZ34" s="820" t="s">
        <v>572</v>
      </c>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388</v>
      </c>
      <c r="C35" s="744"/>
      <c r="D35" s="744"/>
      <c r="E35" s="744"/>
      <c r="F35" s="744"/>
      <c r="G35" s="744"/>
      <c r="H35" s="744"/>
      <c r="I35" s="744"/>
      <c r="J35" s="744"/>
      <c r="K35" s="744"/>
      <c r="L35" s="744"/>
      <c r="M35" s="744"/>
      <c r="N35" s="744"/>
      <c r="O35" s="744"/>
      <c r="P35" s="745"/>
      <c r="Q35" s="746">
        <v>3356</v>
      </c>
      <c r="R35" s="747"/>
      <c r="S35" s="747"/>
      <c r="T35" s="747"/>
      <c r="U35" s="747"/>
      <c r="V35" s="747">
        <v>4459</v>
      </c>
      <c r="W35" s="747"/>
      <c r="X35" s="747"/>
      <c r="Y35" s="747"/>
      <c r="Z35" s="747"/>
      <c r="AA35" s="747">
        <v>-1103</v>
      </c>
      <c r="AB35" s="747"/>
      <c r="AC35" s="747"/>
      <c r="AD35" s="747"/>
      <c r="AE35" s="748"/>
      <c r="AF35" s="749">
        <v>1630</v>
      </c>
      <c r="AG35" s="750"/>
      <c r="AH35" s="750"/>
      <c r="AI35" s="750"/>
      <c r="AJ35" s="751"/>
      <c r="AK35" s="818">
        <v>211</v>
      </c>
      <c r="AL35" s="819"/>
      <c r="AM35" s="819"/>
      <c r="AN35" s="819"/>
      <c r="AO35" s="819"/>
      <c r="AP35" s="819">
        <v>2703</v>
      </c>
      <c r="AQ35" s="819"/>
      <c r="AR35" s="819"/>
      <c r="AS35" s="819"/>
      <c r="AT35" s="819"/>
      <c r="AU35" s="819">
        <v>1729</v>
      </c>
      <c r="AV35" s="819"/>
      <c r="AW35" s="819"/>
      <c r="AX35" s="819"/>
      <c r="AY35" s="819"/>
      <c r="AZ35" s="820" t="s">
        <v>572</v>
      </c>
      <c r="BA35" s="820"/>
      <c r="BB35" s="820"/>
      <c r="BC35" s="820"/>
      <c r="BD35" s="820"/>
      <c r="BE35" s="816" t="s">
        <v>386</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389</v>
      </c>
      <c r="C36" s="744"/>
      <c r="D36" s="744"/>
      <c r="E36" s="744"/>
      <c r="F36" s="744"/>
      <c r="G36" s="744"/>
      <c r="H36" s="744"/>
      <c r="I36" s="744"/>
      <c r="J36" s="744"/>
      <c r="K36" s="744"/>
      <c r="L36" s="744"/>
      <c r="M36" s="744"/>
      <c r="N36" s="744"/>
      <c r="O36" s="744"/>
      <c r="P36" s="745"/>
      <c r="Q36" s="746">
        <v>263</v>
      </c>
      <c r="R36" s="747"/>
      <c r="S36" s="747"/>
      <c r="T36" s="747"/>
      <c r="U36" s="747"/>
      <c r="V36" s="747">
        <v>263</v>
      </c>
      <c r="W36" s="747"/>
      <c r="X36" s="747"/>
      <c r="Y36" s="747"/>
      <c r="Z36" s="747"/>
      <c r="AA36" s="747" t="s">
        <v>571</v>
      </c>
      <c r="AB36" s="747"/>
      <c r="AC36" s="747"/>
      <c r="AD36" s="747"/>
      <c r="AE36" s="748"/>
      <c r="AF36" s="749" t="s">
        <v>112</v>
      </c>
      <c r="AG36" s="750"/>
      <c r="AH36" s="750"/>
      <c r="AI36" s="750"/>
      <c r="AJ36" s="751"/>
      <c r="AK36" s="818">
        <v>162</v>
      </c>
      <c r="AL36" s="819"/>
      <c r="AM36" s="819"/>
      <c r="AN36" s="819"/>
      <c r="AO36" s="819"/>
      <c r="AP36" s="819">
        <v>1003</v>
      </c>
      <c r="AQ36" s="819"/>
      <c r="AR36" s="819"/>
      <c r="AS36" s="819"/>
      <c r="AT36" s="819"/>
      <c r="AU36" s="819">
        <v>746</v>
      </c>
      <c r="AV36" s="819"/>
      <c r="AW36" s="819"/>
      <c r="AX36" s="819"/>
      <c r="AY36" s="819"/>
      <c r="AZ36" s="820" t="s">
        <v>572</v>
      </c>
      <c r="BA36" s="820"/>
      <c r="BB36" s="820"/>
      <c r="BC36" s="820"/>
      <c r="BD36" s="820"/>
      <c r="BE36" s="816" t="s">
        <v>390</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391</v>
      </c>
      <c r="C37" s="744"/>
      <c r="D37" s="744"/>
      <c r="E37" s="744"/>
      <c r="F37" s="744"/>
      <c r="G37" s="744"/>
      <c r="H37" s="744"/>
      <c r="I37" s="744"/>
      <c r="J37" s="744"/>
      <c r="K37" s="744"/>
      <c r="L37" s="744"/>
      <c r="M37" s="744"/>
      <c r="N37" s="744"/>
      <c r="O37" s="744"/>
      <c r="P37" s="745"/>
      <c r="Q37" s="746">
        <v>8</v>
      </c>
      <c r="R37" s="747"/>
      <c r="S37" s="747"/>
      <c r="T37" s="747"/>
      <c r="U37" s="747"/>
      <c r="V37" s="747">
        <v>8</v>
      </c>
      <c r="W37" s="747"/>
      <c r="X37" s="747"/>
      <c r="Y37" s="747"/>
      <c r="Z37" s="747"/>
      <c r="AA37" s="747">
        <v>0</v>
      </c>
      <c r="AB37" s="747"/>
      <c r="AC37" s="747"/>
      <c r="AD37" s="747"/>
      <c r="AE37" s="748"/>
      <c r="AF37" s="749">
        <v>0</v>
      </c>
      <c r="AG37" s="750"/>
      <c r="AH37" s="750"/>
      <c r="AI37" s="750"/>
      <c r="AJ37" s="751"/>
      <c r="AK37" s="818" t="s">
        <v>573</v>
      </c>
      <c r="AL37" s="819"/>
      <c r="AM37" s="819"/>
      <c r="AN37" s="819"/>
      <c r="AO37" s="819"/>
      <c r="AP37" s="819" t="s">
        <v>572</v>
      </c>
      <c r="AQ37" s="819"/>
      <c r="AR37" s="819"/>
      <c r="AS37" s="819"/>
      <c r="AT37" s="819"/>
      <c r="AU37" s="819" t="s">
        <v>576</v>
      </c>
      <c r="AV37" s="819"/>
      <c r="AW37" s="819"/>
      <c r="AX37" s="819"/>
      <c r="AY37" s="819"/>
      <c r="AZ37" s="820" t="s">
        <v>572</v>
      </c>
      <c r="BA37" s="820"/>
      <c r="BB37" s="820"/>
      <c r="BC37" s="820"/>
      <c r="BD37" s="820"/>
      <c r="BE37" s="816" t="s">
        <v>390</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392</v>
      </c>
      <c r="C38" s="744"/>
      <c r="D38" s="744"/>
      <c r="E38" s="744"/>
      <c r="F38" s="744"/>
      <c r="G38" s="744"/>
      <c r="H38" s="744"/>
      <c r="I38" s="744"/>
      <c r="J38" s="744"/>
      <c r="K38" s="744"/>
      <c r="L38" s="744"/>
      <c r="M38" s="744"/>
      <c r="N38" s="744"/>
      <c r="O38" s="744"/>
      <c r="P38" s="745"/>
      <c r="Q38" s="746">
        <v>878</v>
      </c>
      <c r="R38" s="747"/>
      <c r="S38" s="747"/>
      <c r="T38" s="747"/>
      <c r="U38" s="747"/>
      <c r="V38" s="747">
        <v>878</v>
      </c>
      <c r="W38" s="747"/>
      <c r="X38" s="747"/>
      <c r="Y38" s="747"/>
      <c r="Z38" s="747"/>
      <c r="AA38" s="747">
        <v>0</v>
      </c>
      <c r="AB38" s="747"/>
      <c r="AC38" s="747"/>
      <c r="AD38" s="747"/>
      <c r="AE38" s="748"/>
      <c r="AF38" s="749" t="s">
        <v>112</v>
      </c>
      <c r="AG38" s="750"/>
      <c r="AH38" s="750"/>
      <c r="AI38" s="750"/>
      <c r="AJ38" s="751"/>
      <c r="AK38" s="818">
        <v>345</v>
      </c>
      <c r="AL38" s="819"/>
      <c r="AM38" s="819"/>
      <c r="AN38" s="819"/>
      <c r="AO38" s="819"/>
      <c r="AP38" s="819">
        <v>5206</v>
      </c>
      <c r="AQ38" s="819"/>
      <c r="AR38" s="819"/>
      <c r="AS38" s="819"/>
      <c r="AT38" s="819"/>
      <c r="AU38" s="819">
        <v>4534</v>
      </c>
      <c r="AV38" s="819"/>
      <c r="AW38" s="819"/>
      <c r="AX38" s="819"/>
      <c r="AY38" s="819"/>
      <c r="AZ38" s="820" t="s">
        <v>572</v>
      </c>
      <c r="BA38" s="820"/>
      <c r="BB38" s="820"/>
      <c r="BC38" s="820"/>
      <c r="BD38" s="820"/>
      <c r="BE38" s="816" t="s">
        <v>390</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393</v>
      </c>
      <c r="C39" s="744"/>
      <c r="D39" s="744"/>
      <c r="E39" s="744"/>
      <c r="F39" s="744"/>
      <c r="G39" s="744"/>
      <c r="H39" s="744"/>
      <c r="I39" s="744"/>
      <c r="J39" s="744"/>
      <c r="K39" s="744"/>
      <c r="L39" s="744"/>
      <c r="M39" s="744"/>
      <c r="N39" s="744"/>
      <c r="O39" s="744"/>
      <c r="P39" s="745"/>
      <c r="Q39" s="746">
        <v>32</v>
      </c>
      <c r="R39" s="747"/>
      <c r="S39" s="747"/>
      <c r="T39" s="747"/>
      <c r="U39" s="747"/>
      <c r="V39" s="747">
        <v>32</v>
      </c>
      <c r="W39" s="747"/>
      <c r="X39" s="747"/>
      <c r="Y39" s="747"/>
      <c r="Z39" s="747"/>
      <c r="AA39" s="747" t="s">
        <v>571</v>
      </c>
      <c r="AB39" s="747"/>
      <c r="AC39" s="747"/>
      <c r="AD39" s="747"/>
      <c r="AE39" s="748"/>
      <c r="AF39" s="749" t="s">
        <v>112</v>
      </c>
      <c r="AG39" s="750"/>
      <c r="AH39" s="750"/>
      <c r="AI39" s="750"/>
      <c r="AJ39" s="751"/>
      <c r="AK39" s="818">
        <v>22</v>
      </c>
      <c r="AL39" s="819"/>
      <c r="AM39" s="819"/>
      <c r="AN39" s="819"/>
      <c r="AO39" s="819"/>
      <c r="AP39" s="819">
        <v>28</v>
      </c>
      <c r="AQ39" s="819"/>
      <c r="AR39" s="819"/>
      <c r="AS39" s="819"/>
      <c r="AT39" s="819"/>
      <c r="AU39" s="819">
        <v>22</v>
      </c>
      <c r="AV39" s="819"/>
      <c r="AW39" s="819"/>
      <c r="AX39" s="819"/>
      <c r="AY39" s="819"/>
      <c r="AZ39" s="821" t="s">
        <v>570</v>
      </c>
      <c r="BA39" s="820"/>
      <c r="BB39" s="820"/>
      <c r="BC39" s="820"/>
      <c r="BD39" s="820"/>
      <c r="BE39" s="816" t="s">
        <v>390</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t="s">
        <v>394</v>
      </c>
      <c r="C40" s="744"/>
      <c r="D40" s="744"/>
      <c r="E40" s="744"/>
      <c r="F40" s="744"/>
      <c r="G40" s="744"/>
      <c r="H40" s="744"/>
      <c r="I40" s="744"/>
      <c r="J40" s="744"/>
      <c r="K40" s="744"/>
      <c r="L40" s="744"/>
      <c r="M40" s="744"/>
      <c r="N40" s="744"/>
      <c r="O40" s="744"/>
      <c r="P40" s="745"/>
      <c r="Q40" s="746">
        <v>7</v>
      </c>
      <c r="R40" s="747"/>
      <c r="S40" s="747"/>
      <c r="T40" s="747"/>
      <c r="U40" s="747"/>
      <c r="V40" s="747">
        <v>7</v>
      </c>
      <c r="W40" s="747"/>
      <c r="X40" s="747"/>
      <c r="Y40" s="747"/>
      <c r="Z40" s="747"/>
      <c r="AA40" s="747" t="s">
        <v>571</v>
      </c>
      <c r="AB40" s="747"/>
      <c r="AC40" s="747"/>
      <c r="AD40" s="747"/>
      <c r="AE40" s="748"/>
      <c r="AF40" s="749" t="s">
        <v>112</v>
      </c>
      <c r="AG40" s="750"/>
      <c r="AH40" s="750"/>
      <c r="AI40" s="750"/>
      <c r="AJ40" s="751"/>
      <c r="AK40" s="818">
        <v>2</v>
      </c>
      <c r="AL40" s="819"/>
      <c r="AM40" s="819"/>
      <c r="AN40" s="819"/>
      <c r="AO40" s="819"/>
      <c r="AP40" s="819" t="s">
        <v>572</v>
      </c>
      <c r="AQ40" s="819"/>
      <c r="AR40" s="819"/>
      <c r="AS40" s="819"/>
      <c r="AT40" s="819"/>
      <c r="AU40" s="819" t="s">
        <v>572</v>
      </c>
      <c r="AV40" s="819"/>
      <c r="AW40" s="819"/>
      <c r="AX40" s="819"/>
      <c r="AY40" s="819"/>
      <c r="AZ40" s="820" t="s">
        <v>572</v>
      </c>
      <c r="BA40" s="820"/>
      <c r="BB40" s="820"/>
      <c r="BC40" s="820"/>
      <c r="BD40" s="820"/>
      <c r="BE40" s="816" t="s">
        <v>390</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t="s">
        <v>395</v>
      </c>
      <c r="C41" s="744"/>
      <c r="D41" s="744"/>
      <c r="E41" s="744"/>
      <c r="F41" s="744"/>
      <c r="G41" s="744"/>
      <c r="H41" s="744"/>
      <c r="I41" s="744"/>
      <c r="J41" s="744"/>
      <c r="K41" s="744"/>
      <c r="L41" s="744"/>
      <c r="M41" s="744"/>
      <c r="N41" s="744"/>
      <c r="O41" s="744"/>
      <c r="P41" s="745"/>
      <c r="Q41" s="746">
        <v>34</v>
      </c>
      <c r="R41" s="747"/>
      <c r="S41" s="747"/>
      <c r="T41" s="747"/>
      <c r="U41" s="747"/>
      <c r="V41" s="747">
        <v>34</v>
      </c>
      <c r="W41" s="747"/>
      <c r="X41" s="747"/>
      <c r="Y41" s="747"/>
      <c r="Z41" s="747"/>
      <c r="AA41" s="747" t="s">
        <v>572</v>
      </c>
      <c r="AB41" s="747"/>
      <c r="AC41" s="747"/>
      <c r="AD41" s="747"/>
      <c r="AE41" s="748"/>
      <c r="AF41" s="749" t="s">
        <v>112</v>
      </c>
      <c r="AG41" s="750"/>
      <c r="AH41" s="750"/>
      <c r="AI41" s="750"/>
      <c r="AJ41" s="751"/>
      <c r="AK41" s="818">
        <v>24</v>
      </c>
      <c r="AL41" s="819"/>
      <c r="AM41" s="819"/>
      <c r="AN41" s="819"/>
      <c r="AO41" s="819"/>
      <c r="AP41" s="819" t="s">
        <v>572</v>
      </c>
      <c r="AQ41" s="819"/>
      <c r="AR41" s="819"/>
      <c r="AS41" s="819"/>
      <c r="AT41" s="819"/>
      <c r="AU41" s="819" t="s">
        <v>572</v>
      </c>
      <c r="AV41" s="819"/>
      <c r="AW41" s="819"/>
      <c r="AX41" s="819"/>
      <c r="AY41" s="819"/>
      <c r="AZ41" s="820" t="s">
        <v>572</v>
      </c>
      <c r="BA41" s="820"/>
      <c r="BB41" s="820"/>
      <c r="BC41" s="820"/>
      <c r="BD41" s="820"/>
      <c r="BE41" s="816" t="s">
        <v>390</v>
      </c>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3"/>
      <c r="AB50" s="823"/>
      <c r="AC50" s="823"/>
      <c r="AD50" s="823"/>
      <c r="AE50" s="824"/>
      <c r="AF50" s="749"/>
      <c r="AG50" s="750"/>
      <c r="AH50" s="750"/>
      <c r="AI50" s="750"/>
      <c r="AJ50" s="751"/>
      <c r="AK50" s="825"/>
      <c r="AL50" s="823"/>
      <c r="AM50" s="823"/>
      <c r="AN50" s="823"/>
      <c r="AO50" s="823"/>
      <c r="AP50" s="823"/>
      <c r="AQ50" s="823"/>
      <c r="AR50" s="823"/>
      <c r="AS50" s="823"/>
      <c r="AT50" s="823"/>
      <c r="AU50" s="823"/>
      <c r="AV50" s="823"/>
      <c r="AW50" s="823"/>
      <c r="AX50" s="823"/>
      <c r="AY50" s="823"/>
      <c r="AZ50" s="826"/>
      <c r="BA50" s="826"/>
      <c r="BB50" s="826"/>
      <c r="BC50" s="826"/>
      <c r="BD50" s="826"/>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3"/>
      <c r="AB51" s="823"/>
      <c r="AC51" s="823"/>
      <c r="AD51" s="823"/>
      <c r="AE51" s="824"/>
      <c r="AF51" s="749"/>
      <c r="AG51" s="750"/>
      <c r="AH51" s="750"/>
      <c r="AI51" s="750"/>
      <c r="AJ51" s="751"/>
      <c r="AK51" s="825"/>
      <c r="AL51" s="823"/>
      <c r="AM51" s="823"/>
      <c r="AN51" s="823"/>
      <c r="AO51" s="823"/>
      <c r="AP51" s="823"/>
      <c r="AQ51" s="823"/>
      <c r="AR51" s="823"/>
      <c r="AS51" s="823"/>
      <c r="AT51" s="823"/>
      <c r="AU51" s="823"/>
      <c r="AV51" s="823"/>
      <c r="AW51" s="823"/>
      <c r="AX51" s="823"/>
      <c r="AY51" s="823"/>
      <c r="AZ51" s="826"/>
      <c r="BA51" s="826"/>
      <c r="BB51" s="826"/>
      <c r="BC51" s="826"/>
      <c r="BD51" s="826"/>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3"/>
      <c r="AB52" s="823"/>
      <c r="AC52" s="823"/>
      <c r="AD52" s="823"/>
      <c r="AE52" s="824"/>
      <c r="AF52" s="749"/>
      <c r="AG52" s="750"/>
      <c r="AH52" s="750"/>
      <c r="AI52" s="750"/>
      <c r="AJ52" s="751"/>
      <c r="AK52" s="825"/>
      <c r="AL52" s="823"/>
      <c r="AM52" s="823"/>
      <c r="AN52" s="823"/>
      <c r="AO52" s="823"/>
      <c r="AP52" s="823"/>
      <c r="AQ52" s="823"/>
      <c r="AR52" s="823"/>
      <c r="AS52" s="823"/>
      <c r="AT52" s="823"/>
      <c r="AU52" s="823"/>
      <c r="AV52" s="823"/>
      <c r="AW52" s="823"/>
      <c r="AX52" s="823"/>
      <c r="AY52" s="823"/>
      <c r="AZ52" s="826"/>
      <c r="BA52" s="826"/>
      <c r="BB52" s="826"/>
      <c r="BC52" s="826"/>
      <c r="BD52" s="826"/>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3"/>
      <c r="AB53" s="823"/>
      <c r="AC53" s="823"/>
      <c r="AD53" s="823"/>
      <c r="AE53" s="824"/>
      <c r="AF53" s="749"/>
      <c r="AG53" s="750"/>
      <c r="AH53" s="750"/>
      <c r="AI53" s="750"/>
      <c r="AJ53" s="751"/>
      <c r="AK53" s="825"/>
      <c r="AL53" s="823"/>
      <c r="AM53" s="823"/>
      <c r="AN53" s="823"/>
      <c r="AO53" s="823"/>
      <c r="AP53" s="823"/>
      <c r="AQ53" s="823"/>
      <c r="AR53" s="823"/>
      <c r="AS53" s="823"/>
      <c r="AT53" s="823"/>
      <c r="AU53" s="823"/>
      <c r="AV53" s="823"/>
      <c r="AW53" s="823"/>
      <c r="AX53" s="823"/>
      <c r="AY53" s="823"/>
      <c r="AZ53" s="826"/>
      <c r="BA53" s="826"/>
      <c r="BB53" s="826"/>
      <c r="BC53" s="826"/>
      <c r="BD53" s="826"/>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3"/>
      <c r="AB54" s="823"/>
      <c r="AC54" s="823"/>
      <c r="AD54" s="823"/>
      <c r="AE54" s="824"/>
      <c r="AF54" s="749"/>
      <c r="AG54" s="750"/>
      <c r="AH54" s="750"/>
      <c r="AI54" s="750"/>
      <c r="AJ54" s="751"/>
      <c r="AK54" s="825"/>
      <c r="AL54" s="823"/>
      <c r="AM54" s="823"/>
      <c r="AN54" s="823"/>
      <c r="AO54" s="823"/>
      <c r="AP54" s="823"/>
      <c r="AQ54" s="823"/>
      <c r="AR54" s="823"/>
      <c r="AS54" s="823"/>
      <c r="AT54" s="823"/>
      <c r="AU54" s="823"/>
      <c r="AV54" s="823"/>
      <c r="AW54" s="823"/>
      <c r="AX54" s="823"/>
      <c r="AY54" s="823"/>
      <c r="AZ54" s="826"/>
      <c r="BA54" s="826"/>
      <c r="BB54" s="826"/>
      <c r="BC54" s="826"/>
      <c r="BD54" s="826"/>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3"/>
      <c r="AB55" s="823"/>
      <c r="AC55" s="823"/>
      <c r="AD55" s="823"/>
      <c r="AE55" s="824"/>
      <c r="AF55" s="749"/>
      <c r="AG55" s="750"/>
      <c r="AH55" s="750"/>
      <c r="AI55" s="750"/>
      <c r="AJ55" s="751"/>
      <c r="AK55" s="825"/>
      <c r="AL55" s="823"/>
      <c r="AM55" s="823"/>
      <c r="AN55" s="823"/>
      <c r="AO55" s="823"/>
      <c r="AP55" s="823"/>
      <c r="AQ55" s="823"/>
      <c r="AR55" s="823"/>
      <c r="AS55" s="823"/>
      <c r="AT55" s="823"/>
      <c r="AU55" s="823"/>
      <c r="AV55" s="823"/>
      <c r="AW55" s="823"/>
      <c r="AX55" s="823"/>
      <c r="AY55" s="823"/>
      <c r="AZ55" s="826"/>
      <c r="BA55" s="826"/>
      <c r="BB55" s="826"/>
      <c r="BC55" s="826"/>
      <c r="BD55" s="826"/>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3"/>
      <c r="AB56" s="823"/>
      <c r="AC56" s="823"/>
      <c r="AD56" s="823"/>
      <c r="AE56" s="824"/>
      <c r="AF56" s="749"/>
      <c r="AG56" s="750"/>
      <c r="AH56" s="750"/>
      <c r="AI56" s="750"/>
      <c r="AJ56" s="751"/>
      <c r="AK56" s="825"/>
      <c r="AL56" s="823"/>
      <c r="AM56" s="823"/>
      <c r="AN56" s="823"/>
      <c r="AO56" s="823"/>
      <c r="AP56" s="823"/>
      <c r="AQ56" s="823"/>
      <c r="AR56" s="823"/>
      <c r="AS56" s="823"/>
      <c r="AT56" s="823"/>
      <c r="AU56" s="823"/>
      <c r="AV56" s="823"/>
      <c r="AW56" s="823"/>
      <c r="AX56" s="823"/>
      <c r="AY56" s="823"/>
      <c r="AZ56" s="826"/>
      <c r="BA56" s="826"/>
      <c r="BB56" s="826"/>
      <c r="BC56" s="826"/>
      <c r="BD56" s="826"/>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3"/>
      <c r="AB57" s="823"/>
      <c r="AC57" s="823"/>
      <c r="AD57" s="823"/>
      <c r="AE57" s="824"/>
      <c r="AF57" s="749"/>
      <c r="AG57" s="750"/>
      <c r="AH57" s="750"/>
      <c r="AI57" s="750"/>
      <c r="AJ57" s="751"/>
      <c r="AK57" s="825"/>
      <c r="AL57" s="823"/>
      <c r="AM57" s="823"/>
      <c r="AN57" s="823"/>
      <c r="AO57" s="823"/>
      <c r="AP57" s="823"/>
      <c r="AQ57" s="823"/>
      <c r="AR57" s="823"/>
      <c r="AS57" s="823"/>
      <c r="AT57" s="823"/>
      <c r="AU57" s="823"/>
      <c r="AV57" s="823"/>
      <c r="AW57" s="823"/>
      <c r="AX57" s="823"/>
      <c r="AY57" s="823"/>
      <c r="AZ57" s="826"/>
      <c r="BA57" s="826"/>
      <c r="BB57" s="826"/>
      <c r="BC57" s="826"/>
      <c r="BD57" s="826"/>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3"/>
      <c r="AB58" s="823"/>
      <c r="AC58" s="823"/>
      <c r="AD58" s="823"/>
      <c r="AE58" s="824"/>
      <c r="AF58" s="749"/>
      <c r="AG58" s="750"/>
      <c r="AH58" s="750"/>
      <c r="AI58" s="750"/>
      <c r="AJ58" s="751"/>
      <c r="AK58" s="825"/>
      <c r="AL58" s="823"/>
      <c r="AM58" s="823"/>
      <c r="AN58" s="823"/>
      <c r="AO58" s="823"/>
      <c r="AP58" s="823"/>
      <c r="AQ58" s="823"/>
      <c r="AR58" s="823"/>
      <c r="AS58" s="823"/>
      <c r="AT58" s="823"/>
      <c r="AU58" s="823"/>
      <c r="AV58" s="823"/>
      <c r="AW58" s="823"/>
      <c r="AX58" s="823"/>
      <c r="AY58" s="823"/>
      <c r="AZ58" s="826"/>
      <c r="BA58" s="826"/>
      <c r="BB58" s="826"/>
      <c r="BC58" s="826"/>
      <c r="BD58" s="826"/>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3"/>
      <c r="AB59" s="823"/>
      <c r="AC59" s="823"/>
      <c r="AD59" s="823"/>
      <c r="AE59" s="824"/>
      <c r="AF59" s="749"/>
      <c r="AG59" s="750"/>
      <c r="AH59" s="750"/>
      <c r="AI59" s="750"/>
      <c r="AJ59" s="751"/>
      <c r="AK59" s="825"/>
      <c r="AL59" s="823"/>
      <c r="AM59" s="823"/>
      <c r="AN59" s="823"/>
      <c r="AO59" s="823"/>
      <c r="AP59" s="823"/>
      <c r="AQ59" s="823"/>
      <c r="AR59" s="823"/>
      <c r="AS59" s="823"/>
      <c r="AT59" s="823"/>
      <c r="AU59" s="823"/>
      <c r="AV59" s="823"/>
      <c r="AW59" s="823"/>
      <c r="AX59" s="823"/>
      <c r="AY59" s="823"/>
      <c r="AZ59" s="826"/>
      <c r="BA59" s="826"/>
      <c r="BB59" s="826"/>
      <c r="BC59" s="826"/>
      <c r="BD59" s="826"/>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3"/>
      <c r="AB60" s="823"/>
      <c r="AC60" s="823"/>
      <c r="AD60" s="823"/>
      <c r="AE60" s="824"/>
      <c r="AF60" s="749"/>
      <c r="AG60" s="750"/>
      <c r="AH60" s="750"/>
      <c r="AI60" s="750"/>
      <c r="AJ60" s="751"/>
      <c r="AK60" s="825"/>
      <c r="AL60" s="823"/>
      <c r="AM60" s="823"/>
      <c r="AN60" s="823"/>
      <c r="AO60" s="823"/>
      <c r="AP60" s="823"/>
      <c r="AQ60" s="823"/>
      <c r="AR60" s="823"/>
      <c r="AS60" s="823"/>
      <c r="AT60" s="823"/>
      <c r="AU60" s="823"/>
      <c r="AV60" s="823"/>
      <c r="AW60" s="823"/>
      <c r="AX60" s="823"/>
      <c r="AY60" s="823"/>
      <c r="AZ60" s="826"/>
      <c r="BA60" s="826"/>
      <c r="BB60" s="826"/>
      <c r="BC60" s="826"/>
      <c r="BD60" s="826"/>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3"/>
      <c r="AB61" s="823"/>
      <c r="AC61" s="823"/>
      <c r="AD61" s="823"/>
      <c r="AE61" s="824"/>
      <c r="AF61" s="749"/>
      <c r="AG61" s="750"/>
      <c r="AH61" s="750"/>
      <c r="AI61" s="750"/>
      <c r="AJ61" s="751"/>
      <c r="AK61" s="825"/>
      <c r="AL61" s="823"/>
      <c r="AM61" s="823"/>
      <c r="AN61" s="823"/>
      <c r="AO61" s="823"/>
      <c r="AP61" s="823"/>
      <c r="AQ61" s="823"/>
      <c r="AR61" s="823"/>
      <c r="AS61" s="823"/>
      <c r="AT61" s="823"/>
      <c r="AU61" s="823"/>
      <c r="AV61" s="823"/>
      <c r="AW61" s="823"/>
      <c r="AX61" s="823"/>
      <c r="AY61" s="823"/>
      <c r="AZ61" s="826"/>
      <c r="BA61" s="826"/>
      <c r="BB61" s="826"/>
      <c r="BC61" s="826"/>
      <c r="BD61" s="826"/>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23"/>
      <c r="AB62" s="823"/>
      <c r="AC62" s="823"/>
      <c r="AD62" s="823"/>
      <c r="AE62" s="824"/>
      <c r="AF62" s="749"/>
      <c r="AG62" s="750"/>
      <c r="AH62" s="750"/>
      <c r="AI62" s="750"/>
      <c r="AJ62" s="751"/>
      <c r="AK62" s="825"/>
      <c r="AL62" s="823"/>
      <c r="AM62" s="823"/>
      <c r="AN62" s="823"/>
      <c r="AO62" s="823"/>
      <c r="AP62" s="823"/>
      <c r="AQ62" s="823"/>
      <c r="AR62" s="823"/>
      <c r="AS62" s="823"/>
      <c r="AT62" s="823"/>
      <c r="AU62" s="823"/>
      <c r="AV62" s="823"/>
      <c r="AW62" s="823"/>
      <c r="AX62" s="823"/>
      <c r="AY62" s="823"/>
      <c r="AZ62" s="826"/>
      <c r="BA62" s="826"/>
      <c r="BB62" s="826"/>
      <c r="BC62" s="826"/>
      <c r="BD62" s="826"/>
      <c r="BE62" s="816"/>
      <c r="BF62" s="816"/>
      <c r="BG62" s="816"/>
      <c r="BH62" s="816"/>
      <c r="BI62" s="817"/>
      <c r="BJ62" s="834" t="s">
        <v>396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397</v>
      </c>
      <c r="C63" s="779"/>
      <c r="D63" s="779"/>
      <c r="E63" s="779"/>
      <c r="F63" s="779"/>
      <c r="G63" s="779"/>
      <c r="H63" s="779"/>
      <c r="I63" s="779"/>
      <c r="J63" s="779"/>
      <c r="K63" s="779"/>
      <c r="L63" s="779"/>
      <c r="M63" s="779"/>
      <c r="N63" s="779"/>
      <c r="O63" s="779"/>
      <c r="P63" s="780"/>
      <c r="Q63" s="827"/>
      <c r="R63" s="828"/>
      <c r="S63" s="828"/>
      <c r="T63" s="828"/>
      <c r="U63" s="828"/>
      <c r="V63" s="828"/>
      <c r="W63" s="828"/>
      <c r="X63" s="828"/>
      <c r="Y63" s="828"/>
      <c r="Z63" s="828"/>
      <c r="AA63" s="828"/>
      <c r="AB63" s="828"/>
      <c r="AC63" s="828"/>
      <c r="AD63" s="828"/>
      <c r="AE63" s="829"/>
      <c r="AF63" s="830">
        <v>2661</v>
      </c>
      <c r="AG63" s="831"/>
      <c r="AH63" s="831"/>
      <c r="AI63" s="831"/>
      <c r="AJ63" s="832"/>
      <c r="AK63" s="833"/>
      <c r="AL63" s="828"/>
      <c r="AM63" s="828"/>
      <c r="AN63" s="828"/>
      <c r="AO63" s="828"/>
      <c r="AP63" s="831">
        <f>SUM(AP29,AP33,AP35,AP36,AP38,AP39)</f>
        <v>12757</v>
      </c>
      <c r="AQ63" s="831"/>
      <c r="AR63" s="831"/>
      <c r="AS63" s="831"/>
      <c r="AT63" s="831"/>
      <c r="AU63" s="831">
        <f>SUM(AU29,AU33,AU35,AU36,AU38,AU39)</f>
        <v>7931</v>
      </c>
      <c r="AV63" s="831"/>
      <c r="AW63" s="831"/>
      <c r="AX63" s="831"/>
      <c r="AY63" s="831"/>
      <c r="AZ63" s="835"/>
      <c r="BA63" s="835"/>
      <c r="BB63" s="835"/>
      <c r="BC63" s="835"/>
      <c r="BD63" s="835"/>
      <c r="BE63" s="836"/>
      <c r="BF63" s="836"/>
      <c r="BG63" s="836"/>
      <c r="BH63" s="836"/>
      <c r="BI63" s="837"/>
      <c r="BJ63" s="838" t="s">
        <v>112</v>
      </c>
      <c r="BK63" s="839"/>
      <c r="BL63" s="839"/>
      <c r="BM63" s="839"/>
      <c r="BN63" s="840"/>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399</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1" t="s">
        <v>375</v>
      </c>
      <c r="AG66" s="801"/>
      <c r="AH66" s="801"/>
      <c r="AI66" s="801"/>
      <c r="AJ66" s="842"/>
      <c r="AK66" s="705" t="s">
        <v>376</v>
      </c>
      <c r="AL66" s="729"/>
      <c r="AM66" s="729"/>
      <c r="AN66" s="729"/>
      <c r="AO66" s="730"/>
      <c r="AP66" s="705" t="s">
        <v>377</v>
      </c>
      <c r="AQ66" s="706"/>
      <c r="AR66" s="706"/>
      <c r="AS66" s="706"/>
      <c r="AT66" s="707"/>
      <c r="AU66" s="705" t="s">
        <v>400</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3"/>
      <c r="AG67" s="804"/>
      <c r="AH67" s="804"/>
      <c r="AI67" s="804"/>
      <c r="AJ67" s="844"/>
      <c r="AK67" s="845"/>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34.5" customHeight="1" thickTop="1">
      <c r="A68" s="209">
        <v>1</v>
      </c>
      <c r="B68" s="858" t="s">
        <v>555</v>
      </c>
      <c r="C68" s="859"/>
      <c r="D68" s="859"/>
      <c r="E68" s="859"/>
      <c r="F68" s="859"/>
      <c r="G68" s="859"/>
      <c r="H68" s="859"/>
      <c r="I68" s="859"/>
      <c r="J68" s="859"/>
      <c r="K68" s="859"/>
      <c r="L68" s="859"/>
      <c r="M68" s="859"/>
      <c r="N68" s="859"/>
      <c r="O68" s="859"/>
      <c r="P68" s="860"/>
      <c r="Q68" s="861">
        <v>7</v>
      </c>
      <c r="R68" s="855"/>
      <c r="S68" s="855"/>
      <c r="T68" s="855"/>
      <c r="U68" s="855"/>
      <c r="V68" s="855">
        <v>6</v>
      </c>
      <c r="W68" s="855"/>
      <c r="X68" s="855"/>
      <c r="Y68" s="855"/>
      <c r="Z68" s="855"/>
      <c r="AA68" s="855">
        <v>1</v>
      </c>
      <c r="AB68" s="855"/>
      <c r="AC68" s="855"/>
      <c r="AD68" s="855"/>
      <c r="AE68" s="855"/>
      <c r="AF68" s="855" t="s">
        <v>577</v>
      </c>
      <c r="AG68" s="855"/>
      <c r="AH68" s="855"/>
      <c r="AI68" s="855"/>
      <c r="AJ68" s="855"/>
      <c r="AK68" s="855" t="s">
        <v>577</v>
      </c>
      <c r="AL68" s="855"/>
      <c r="AM68" s="855"/>
      <c r="AN68" s="855"/>
      <c r="AO68" s="855"/>
      <c r="AP68" s="855" t="s">
        <v>578</v>
      </c>
      <c r="AQ68" s="855"/>
      <c r="AR68" s="855"/>
      <c r="AS68" s="855"/>
      <c r="AT68" s="855"/>
      <c r="AU68" s="855" t="s">
        <v>578</v>
      </c>
      <c r="AV68" s="855"/>
      <c r="AW68" s="855"/>
      <c r="AX68" s="855"/>
      <c r="AY68" s="855"/>
      <c r="AZ68" s="856"/>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34.5" customHeight="1">
      <c r="A69" s="212">
        <v>2</v>
      </c>
      <c r="B69" s="862" t="s">
        <v>556</v>
      </c>
      <c r="C69" s="863"/>
      <c r="D69" s="863"/>
      <c r="E69" s="863"/>
      <c r="F69" s="863"/>
      <c r="G69" s="863"/>
      <c r="H69" s="863"/>
      <c r="I69" s="863"/>
      <c r="J69" s="863"/>
      <c r="K69" s="863"/>
      <c r="L69" s="863"/>
      <c r="M69" s="863"/>
      <c r="N69" s="863"/>
      <c r="O69" s="863"/>
      <c r="P69" s="864"/>
      <c r="Q69" s="865">
        <v>2</v>
      </c>
      <c r="R69" s="819"/>
      <c r="S69" s="819"/>
      <c r="T69" s="819"/>
      <c r="U69" s="819"/>
      <c r="V69" s="819">
        <v>0</v>
      </c>
      <c r="W69" s="819"/>
      <c r="X69" s="819"/>
      <c r="Y69" s="819"/>
      <c r="Z69" s="819"/>
      <c r="AA69" s="819">
        <v>1</v>
      </c>
      <c r="AB69" s="819"/>
      <c r="AC69" s="819"/>
      <c r="AD69" s="819"/>
      <c r="AE69" s="819"/>
      <c r="AF69" s="819" t="s">
        <v>579</v>
      </c>
      <c r="AG69" s="819"/>
      <c r="AH69" s="819"/>
      <c r="AI69" s="819"/>
      <c r="AJ69" s="819"/>
      <c r="AK69" s="819" t="s">
        <v>580</v>
      </c>
      <c r="AL69" s="819"/>
      <c r="AM69" s="819"/>
      <c r="AN69" s="819"/>
      <c r="AO69" s="819"/>
      <c r="AP69" s="819" t="s">
        <v>580</v>
      </c>
      <c r="AQ69" s="819"/>
      <c r="AR69" s="819"/>
      <c r="AS69" s="819"/>
      <c r="AT69" s="819"/>
      <c r="AU69" s="819" t="s">
        <v>578</v>
      </c>
      <c r="AV69" s="819"/>
      <c r="AW69" s="819"/>
      <c r="AX69" s="819"/>
      <c r="AY69" s="819"/>
      <c r="AZ69" s="866"/>
      <c r="BA69" s="866"/>
      <c r="BB69" s="866"/>
      <c r="BC69" s="866"/>
      <c r="BD69" s="867"/>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34.5" customHeight="1">
      <c r="A70" s="212">
        <v>3</v>
      </c>
      <c r="B70" s="862" t="s">
        <v>557</v>
      </c>
      <c r="C70" s="863"/>
      <c r="D70" s="863"/>
      <c r="E70" s="863"/>
      <c r="F70" s="863"/>
      <c r="G70" s="863"/>
      <c r="H70" s="863"/>
      <c r="I70" s="863"/>
      <c r="J70" s="863"/>
      <c r="K70" s="863"/>
      <c r="L70" s="863"/>
      <c r="M70" s="863"/>
      <c r="N70" s="863"/>
      <c r="O70" s="863"/>
      <c r="P70" s="864"/>
      <c r="Q70" s="865">
        <v>9</v>
      </c>
      <c r="R70" s="819"/>
      <c r="S70" s="819"/>
      <c r="T70" s="819"/>
      <c r="U70" s="819"/>
      <c r="V70" s="819">
        <v>3</v>
      </c>
      <c r="W70" s="819"/>
      <c r="X70" s="819"/>
      <c r="Y70" s="819"/>
      <c r="Z70" s="819"/>
      <c r="AA70" s="819">
        <v>6</v>
      </c>
      <c r="AB70" s="819"/>
      <c r="AC70" s="819"/>
      <c r="AD70" s="819"/>
      <c r="AE70" s="819"/>
      <c r="AF70" s="819" t="s">
        <v>579</v>
      </c>
      <c r="AG70" s="819"/>
      <c r="AH70" s="819"/>
      <c r="AI70" s="819"/>
      <c r="AJ70" s="819"/>
      <c r="AK70" s="819" t="s">
        <v>579</v>
      </c>
      <c r="AL70" s="819"/>
      <c r="AM70" s="819"/>
      <c r="AN70" s="819"/>
      <c r="AO70" s="819"/>
      <c r="AP70" s="819" t="s">
        <v>580</v>
      </c>
      <c r="AQ70" s="819"/>
      <c r="AR70" s="819"/>
      <c r="AS70" s="819"/>
      <c r="AT70" s="819"/>
      <c r="AU70" s="819" t="s">
        <v>578</v>
      </c>
      <c r="AV70" s="819"/>
      <c r="AW70" s="819"/>
      <c r="AX70" s="819"/>
      <c r="AY70" s="819"/>
      <c r="AZ70" s="866"/>
      <c r="BA70" s="866"/>
      <c r="BB70" s="866"/>
      <c r="BC70" s="866"/>
      <c r="BD70" s="867"/>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34.5" customHeight="1">
      <c r="A71" s="212">
        <v>4</v>
      </c>
      <c r="B71" s="862" t="s">
        <v>558</v>
      </c>
      <c r="C71" s="863"/>
      <c r="D71" s="863"/>
      <c r="E71" s="863"/>
      <c r="F71" s="863"/>
      <c r="G71" s="863"/>
      <c r="H71" s="863"/>
      <c r="I71" s="863"/>
      <c r="J71" s="863"/>
      <c r="K71" s="863"/>
      <c r="L71" s="863"/>
      <c r="M71" s="863"/>
      <c r="N71" s="863"/>
      <c r="O71" s="863"/>
      <c r="P71" s="864"/>
      <c r="Q71" s="865">
        <v>307</v>
      </c>
      <c r="R71" s="819"/>
      <c r="S71" s="819"/>
      <c r="T71" s="819"/>
      <c r="U71" s="819"/>
      <c r="V71" s="819">
        <v>277</v>
      </c>
      <c r="W71" s="819"/>
      <c r="X71" s="819"/>
      <c r="Y71" s="819"/>
      <c r="Z71" s="819"/>
      <c r="AA71" s="819">
        <v>29</v>
      </c>
      <c r="AB71" s="819"/>
      <c r="AC71" s="819"/>
      <c r="AD71" s="819"/>
      <c r="AE71" s="819"/>
      <c r="AF71" s="819" t="s">
        <v>579</v>
      </c>
      <c r="AG71" s="819"/>
      <c r="AH71" s="819"/>
      <c r="AI71" s="819"/>
      <c r="AJ71" s="819"/>
      <c r="AK71" s="819" t="s">
        <v>579</v>
      </c>
      <c r="AL71" s="819"/>
      <c r="AM71" s="819"/>
      <c r="AN71" s="819"/>
      <c r="AO71" s="819"/>
      <c r="AP71" s="819">
        <v>1</v>
      </c>
      <c r="AQ71" s="819"/>
      <c r="AR71" s="819"/>
      <c r="AS71" s="819"/>
      <c r="AT71" s="819"/>
      <c r="AU71" s="819">
        <v>1</v>
      </c>
      <c r="AV71" s="819"/>
      <c r="AW71" s="819"/>
      <c r="AX71" s="819"/>
      <c r="AY71" s="819"/>
      <c r="AZ71" s="866"/>
      <c r="BA71" s="866"/>
      <c r="BB71" s="866"/>
      <c r="BC71" s="866"/>
      <c r="BD71" s="867"/>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34.5" customHeight="1">
      <c r="A72" s="212">
        <v>5</v>
      </c>
      <c r="B72" s="862" t="s">
        <v>559</v>
      </c>
      <c r="C72" s="868"/>
      <c r="D72" s="868"/>
      <c r="E72" s="868"/>
      <c r="F72" s="868"/>
      <c r="G72" s="868"/>
      <c r="H72" s="868"/>
      <c r="I72" s="868"/>
      <c r="J72" s="868"/>
      <c r="K72" s="868"/>
      <c r="L72" s="868"/>
      <c r="M72" s="868"/>
      <c r="N72" s="868"/>
      <c r="O72" s="868"/>
      <c r="P72" s="869"/>
      <c r="Q72" s="865">
        <v>267</v>
      </c>
      <c r="R72" s="819"/>
      <c r="S72" s="819"/>
      <c r="T72" s="819"/>
      <c r="U72" s="819"/>
      <c r="V72" s="819">
        <v>195</v>
      </c>
      <c r="W72" s="819"/>
      <c r="X72" s="819"/>
      <c r="Y72" s="819"/>
      <c r="Z72" s="819"/>
      <c r="AA72" s="819">
        <v>72</v>
      </c>
      <c r="AB72" s="819"/>
      <c r="AC72" s="819"/>
      <c r="AD72" s="819"/>
      <c r="AE72" s="819"/>
      <c r="AF72" s="819">
        <v>72</v>
      </c>
      <c r="AG72" s="819"/>
      <c r="AH72" s="819"/>
      <c r="AI72" s="819"/>
      <c r="AJ72" s="819"/>
      <c r="AK72" s="819" t="s">
        <v>581</v>
      </c>
      <c r="AL72" s="819"/>
      <c r="AM72" s="819"/>
      <c r="AN72" s="819"/>
      <c r="AO72" s="819"/>
      <c r="AP72" s="819">
        <v>266</v>
      </c>
      <c r="AQ72" s="819"/>
      <c r="AR72" s="819"/>
      <c r="AS72" s="819"/>
      <c r="AT72" s="819"/>
      <c r="AU72" s="819">
        <v>220</v>
      </c>
      <c r="AV72" s="819"/>
      <c r="AW72" s="819"/>
      <c r="AX72" s="819"/>
      <c r="AY72" s="819"/>
      <c r="AZ72" s="866"/>
      <c r="BA72" s="866"/>
      <c r="BB72" s="866"/>
      <c r="BC72" s="866"/>
      <c r="BD72" s="867"/>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34.5" customHeight="1">
      <c r="A73" s="212">
        <v>6</v>
      </c>
      <c r="B73" s="862" t="s">
        <v>560</v>
      </c>
      <c r="C73" s="868"/>
      <c r="D73" s="868"/>
      <c r="E73" s="868"/>
      <c r="F73" s="868"/>
      <c r="G73" s="868"/>
      <c r="H73" s="868"/>
      <c r="I73" s="868"/>
      <c r="J73" s="868"/>
      <c r="K73" s="868"/>
      <c r="L73" s="868"/>
      <c r="M73" s="868"/>
      <c r="N73" s="868"/>
      <c r="O73" s="868"/>
      <c r="P73" s="869"/>
      <c r="Q73" s="865">
        <v>1105</v>
      </c>
      <c r="R73" s="819"/>
      <c r="S73" s="819"/>
      <c r="T73" s="819"/>
      <c r="U73" s="819"/>
      <c r="V73" s="819">
        <v>1140</v>
      </c>
      <c r="W73" s="819"/>
      <c r="X73" s="819"/>
      <c r="Y73" s="819"/>
      <c r="Z73" s="819"/>
      <c r="AA73" s="819">
        <v>-35</v>
      </c>
      <c r="AB73" s="819"/>
      <c r="AC73" s="819"/>
      <c r="AD73" s="819"/>
      <c r="AE73" s="819"/>
      <c r="AF73" s="819">
        <v>-35</v>
      </c>
      <c r="AG73" s="819"/>
      <c r="AH73" s="819"/>
      <c r="AI73" s="819"/>
      <c r="AJ73" s="819"/>
      <c r="AK73" s="819">
        <v>23</v>
      </c>
      <c r="AL73" s="819"/>
      <c r="AM73" s="819"/>
      <c r="AN73" s="819"/>
      <c r="AO73" s="819"/>
      <c r="AP73" s="819" t="s">
        <v>578</v>
      </c>
      <c r="AQ73" s="819"/>
      <c r="AR73" s="819"/>
      <c r="AS73" s="819"/>
      <c r="AT73" s="819"/>
      <c r="AU73" s="819" t="s">
        <v>578</v>
      </c>
      <c r="AV73" s="819"/>
      <c r="AW73" s="819"/>
      <c r="AX73" s="819"/>
      <c r="AY73" s="819"/>
      <c r="AZ73" s="866"/>
      <c r="BA73" s="866"/>
      <c r="BB73" s="866"/>
      <c r="BC73" s="866"/>
      <c r="BD73" s="867"/>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34.5" customHeight="1">
      <c r="A74" s="212">
        <v>7</v>
      </c>
      <c r="B74" s="862" t="s">
        <v>561</v>
      </c>
      <c r="C74" s="868"/>
      <c r="D74" s="868"/>
      <c r="E74" s="868"/>
      <c r="F74" s="868"/>
      <c r="G74" s="868"/>
      <c r="H74" s="868"/>
      <c r="I74" s="868"/>
      <c r="J74" s="868"/>
      <c r="K74" s="868"/>
      <c r="L74" s="868"/>
      <c r="M74" s="868"/>
      <c r="N74" s="868"/>
      <c r="O74" s="868"/>
      <c r="P74" s="869"/>
      <c r="Q74" s="865">
        <v>293</v>
      </c>
      <c r="R74" s="819"/>
      <c r="S74" s="819"/>
      <c r="T74" s="819"/>
      <c r="U74" s="819"/>
      <c r="V74" s="819">
        <v>255</v>
      </c>
      <c r="W74" s="819"/>
      <c r="X74" s="819"/>
      <c r="Y74" s="819"/>
      <c r="Z74" s="819"/>
      <c r="AA74" s="819">
        <v>38</v>
      </c>
      <c r="AB74" s="819"/>
      <c r="AC74" s="819"/>
      <c r="AD74" s="819"/>
      <c r="AE74" s="819"/>
      <c r="AF74" s="819">
        <v>38</v>
      </c>
      <c r="AG74" s="819"/>
      <c r="AH74" s="819"/>
      <c r="AI74" s="819"/>
      <c r="AJ74" s="819"/>
      <c r="AK74" s="819" t="s">
        <v>582</v>
      </c>
      <c r="AL74" s="819"/>
      <c r="AM74" s="819"/>
      <c r="AN74" s="819"/>
      <c r="AO74" s="819"/>
      <c r="AP74" s="819" t="s">
        <v>582</v>
      </c>
      <c r="AQ74" s="819"/>
      <c r="AR74" s="819"/>
      <c r="AS74" s="819"/>
      <c r="AT74" s="819"/>
      <c r="AU74" s="819" t="s">
        <v>578</v>
      </c>
      <c r="AV74" s="819"/>
      <c r="AW74" s="819"/>
      <c r="AX74" s="819"/>
      <c r="AY74" s="819"/>
      <c r="AZ74" s="866"/>
      <c r="BA74" s="866"/>
      <c r="BB74" s="866"/>
      <c r="BC74" s="866"/>
      <c r="BD74" s="867"/>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c r="A75" s="212">
        <v>8</v>
      </c>
      <c r="B75" s="870" t="s">
        <v>562</v>
      </c>
      <c r="C75" s="863"/>
      <c r="D75" s="863"/>
      <c r="E75" s="863"/>
      <c r="F75" s="863"/>
      <c r="G75" s="863"/>
      <c r="H75" s="863"/>
      <c r="I75" s="863"/>
      <c r="J75" s="863"/>
      <c r="K75" s="863"/>
      <c r="L75" s="863"/>
      <c r="M75" s="863"/>
      <c r="N75" s="863"/>
      <c r="O75" s="863"/>
      <c r="P75" s="864"/>
      <c r="Q75" s="871">
        <v>1483</v>
      </c>
      <c r="R75" s="872"/>
      <c r="S75" s="872"/>
      <c r="T75" s="872"/>
      <c r="U75" s="818"/>
      <c r="V75" s="873">
        <v>1471</v>
      </c>
      <c r="W75" s="872"/>
      <c r="X75" s="872"/>
      <c r="Y75" s="872"/>
      <c r="Z75" s="818"/>
      <c r="AA75" s="873">
        <v>11</v>
      </c>
      <c r="AB75" s="872"/>
      <c r="AC75" s="872"/>
      <c r="AD75" s="872"/>
      <c r="AE75" s="818"/>
      <c r="AF75" s="873">
        <v>11</v>
      </c>
      <c r="AG75" s="872"/>
      <c r="AH75" s="872"/>
      <c r="AI75" s="872"/>
      <c r="AJ75" s="818"/>
      <c r="AK75" s="873" t="s">
        <v>583</v>
      </c>
      <c r="AL75" s="872"/>
      <c r="AM75" s="872"/>
      <c r="AN75" s="872"/>
      <c r="AO75" s="818"/>
      <c r="AP75" s="873">
        <v>399</v>
      </c>
      <c r="AQ75" s="872"/>
      <c r="AR75" s="872"/>
      <c r="AS75" s="872"/>
      <c r="AT75" s="818"/>
      <c r="AU75" s="873">
        <v>265</v>
      </c>
      <c r="AV75" s="872"/>
      <c r="AW75" s="872"/>
      <c r="AX75" s="872"/>
      <c r="AY75" s="818"/>
      <c r="AZ75" s="866"/>
      <c r="BA75" s="866"/>
      <c r="BB75" s="866"/>
      <c r="BC75" s="866"/>
      <c r="BD75" s="867"/>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c r="A76" s="212">
        <v>9</v>
      </c>
      <c r="B76" s="870" t="s">
        <v>563</v>
      </c>
      <c r="C76" s="863"/>
      <c r="D76" s="863"/>
      <c r="E76" s="863"/>
      <c r="F76" s="863"/>
      <c r="G76" s="863"/>
      <c r="H76" s="863"/>
      <c r="I76" s="863"/>
      <c r="J76" s="863"/>
      <c r="K76" s="863"/>
      <c r="L76" s="863"/>
      <c r="M76" s="863"/>
      <c r="N76" s="863"/>
      <c r="O76" s="863"/>
      <c r="P76" s="864"/>
      <c r="Q76" s="871">
        <v>10234</v>
      </c>
      <c r="R76" s="872"/>
      <c r="S76" s="872"/>
      <c r="T76" s="872"/>
      <c r="U76" s="818"/>
      <c r="V76" s="873">
        <v>9420</v>
      </c>
      <c r="W76" s="872"/>
      <c r="X76" s="872"/>
      <c r="Y76" s="872"/>
      <c r="Z76" s="818"/>
      <c r="AA76" s="873">
        <v>814</v>
      </c>
      <c r="AB76" s="872"/>
      <c r="AC76" s="872"/>
      <c r="AD76" s="872"/>
      <c r="AE76" s="818"/>
      <c r="AF76" s="873">
        <v>814</v>
      </c>
      <c r="AG76" s="872"/>
      <c r="AH76" s="872"/>
      <c r="AI76" s="872"/>
      <c r="AJ76" s="818"/>
      <c r="AK76" s="873">
        <v>4000</v>
      </c>
      <c r="AL76" s="872"/>
      <c r="AM76" s="872"/>
      <c r="AN76" s="872"/>
      <c r="AO76" s="818"/>
      <c r="AP76" s="873" t="s">
        <v>583</v>
      </c>
      <c r="AQ76" s="872"/>
      <c r="AR76" s="872"/>
      <c r="AS76" s="872"/>
      <c r="AT76" s="818"/>
      <c r="AU76" s="873" t="s">
        <v>578</v>
      </c>
      <c r="AV76" s="872"/>
      <c r="AW76" s="872"/>
      <c r="AX76" s="872"/>
      <c r="AY76" s="818"/>
      <c r="AZ76" s="866"/>
      <c r="BA76" s="866"/>
      <c r="BB76" s="866"/>
      <c r="BC76" s="866"/>
      <c r="BD76" s="867"/>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c r="A77" s="212">
        <v>10</v>
      </c>
      <c r="B77" s="870" t="s">
        <v>564</v>
      </c>
      <c r="C77" s="863"/>
      <c r="D77" s="863"/>
      <c r="E77" s="863"/>
      <c r="F77" s="863"/>
      <c r="G77" s="863"/>
      <c r="H77" s="863"/>
      <c r="I77" s="863"/>
      <c r="J77" s="863"/>
      <c r="K77" s="863"/>
      <c r="L77" s="863"/>
      <c r="M77" s="863"/>
      <c r="N77" s="863"/>
      <c r="O77" s="863"/>
      <c r="P77" s="864"/>
      <c r="Q77" s="871">
        <v>589</v>
      </c>
      <c r="R77" s="872"/>
      <c r="S77" s="872"/>
      <c r="T77" s="872"/>
      <c r="U77" s="818"/>
      <c r="V77" s="873">
        <v>586</v>
      </c>
      <c r="W77" s="872"/>
      <c r="X77" s="872"/>
      <c r="Y77" s="872"/>
      <c r="Z77" s="818"/>
      <c r="AA77" s="873">
        <v>3</v>
      </c>
      <c r="AB77" s="872"/>
      <c r="AC77" s="872"/>
      <c r="AD77" s="872"/>
      <c r="AE77" s="818"/>
      <c r="AF77" s="873">
        <v>3</v>
      </c>
      <c r="AG77" s="872"/>
      <c r="AH77" s="872"/>
      <c r="AI77" s="872"/>
      <c r="AJ77" s="818"/>
      <c r="AK77" s="873" t="s">
        <v>583</v>
      </c>
      <c r="AL77" s="872"/>
      <c r="AM77" s="872"/>
      <c r="AN77" s="872"/>
      <c r="AO77" s="818"/>
      <c r="AP77" s="873" t="s">
        <v>583</v>
      </c>
      <c r="AQ77" s="872"/>
      <c r="AR77" s="872"/>
      <c r="AS77" s="872"/>
      <c r="AT77" s="818"/>
      <c r="AU77" s="873" t="s">
        <v>578</v>
      </c>
      <c r="AV77" s="872"/>
      <c r="AW77" s="872"/>
      <c r="AX77" s="872"/>
      <c r="AY77" s="818"/>
      <c r="AZ77" s="866"/>
      <c r="BA77" s="866"/>
      <c r="BB77" s="866"/>
      <c r="BC77" s="866"/>
      <c r="BD77" s="867"/>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c r="A78" s="212">
        <v>11</v>
      </c>
      <c r="B78" s="870" t="s">
        <v>565</v>
      </c>
      <c r="C78" s="863"/>
      <c r="D78" s="863"/>
      <c r="E78" s="863"/>
      <c r="F78" s="863"/>
      <c r="G78" s="863"/>
      <c r="H78" s="863"/>
      <c r="I78" s="863"/>
      <c r="J78" s="863"/>
      <c r="K78" s="863"/>
      <c r="L78" s="863"/>
      <c r="M78" s="863"/>
      <c r="N78" s="863"/>
      <c r="O78" s="863"/>
      <c r="P78" s="864"/>
      <c r="Q78" s="865">
        <v>51</v>
      </c>
      <c r="R78" s="819"/>
      <c r="S78" s="819"/>
      <c r="T78" s="819"/>
      <c r="U78" s="819"/>
      <c r="V78" s="819">
        <v>34</v>
      </c>
      <c r="W78" s="819"/>
      <c r="X78" s="819"/>
      <c r="Y78" s="819"/>
      <c r="Z78" s="819"/>
      <c r="AA78" s="819">
        <v>16</v>
      </c>
      <c r="AB78" s="819"/>
      <c r="AC78" s="819"/>
      <c r="AD78" s="819"/>
      <c r="AE78" s="819"/>
      <c r="AF78" s="819">
        <v>16</v>
      </c>
      <c r="AG78" s="819"/>
      <c r="AH78" s="819"/>
      <c r="AI78" s="819"/>
      <c r="AJ78" s="819"/>
      <c r="AK78" s="819" t="s">
        <v>583</v>
      </c>
      <c r="AL78" s="819"/>
      <c r="AM78" s="819"/>
      <c r="AN78" s="819"/>
      <c r="AO78" s="819"/>
      <c r="AP78" s="819" t="s">
        <v>583</v>
      </c>
      <c r="AQ78" s="819"/>
      <c r="AR78" s="819"/>
      <c r="AS78" s="819"/>
      <c r="AT78" s="819"/>
      <c r="AU78" s="819" t="s">
        <v>578</v>
      </c>
      <c r="AV78" s="819"/>
      <c r="AW78" s="819"/>
      <c r="AX78" s="819"/>
      <c r="AY78" s="819"/>
      <c r="AZ78" s="866"/>
      <c r="BA78" s="866"/>
      <c r="BB78" s="866"/>
      <c r="BC78" s="866"/>
      <c r="BD78" s="867"/>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c r="A79" s="212">
        <v>12</v>
      </c>
      <c r="B79" s="870" t="s">
        <v>566</v>
      </c>
      <c r="C79" s="863"/>
      <c r="D79" s="863"/>
      <c r="E79" s="863"/>
      <c r="F79" s="863"/>
      <c r="G79" s="863"/>
      <c r="H79" s="863"/>
      <c r="I79" s="863"/>
      <c r="J79" s="863"/>
      <c r="K79" s="863"/>
      <c r="L79" s="863"/>
      <c r="M79" s="863"/>
      <c r="N79" s="863"/>
      <c r="O79" s="863"/>
      <c r="P79" s="864"/>
      <c r="Q79" s="865">
        <v>197</v>
      </c>
      <c r="R79" s="819"/>
      <c r="S79" s="819"/>
      <c r="T79" s="819"/>
      <c r="U79" s="819"/>
      <c r="V79" s="819">
        <v>98</v>
      </c>
      <c r="W79" s="819"/>
      <c r="X79" s="819"/>
      <c r="Y79" s="819"/>
      <c r="Z79" s="819"/>
      <c r="AA79" s="819">
        <v>100</v>
      </c>
      <c r="AB79" s="819"/>
      <c r="AC79" s="819"/>
      <c r="AD79" s="819"/>
      <c r="AE79" s="819"/>
      <c r="AF79" s="819">
        <v>100</v>
      </c>
      <c r="AG79" s="819"/>
      <c r="AH79" s="819"/>
      <c r="AI79" s="819"/>
      <c r="AJ79" s="819"/>
      <c r="AK79" s="819" t="s">
        <v>583</v>
      </c>
      <c r="AL79" s="819"/>
      <c r="AM79" s="819"/>
      <c r="AN79" s="819"/>
      <c r="AO79" s="819"/>
      <c r="AP79" s="819" t="s">
        <v>583</v>
      </c>
      <c r="AQ79" s="819"/>
      <c r="AR79" s="819"/>
      <c r="AS79" s="819"/>
      <c r="AT79" s="819"/>
      <c r="AU79" s="819" t="s">
        <v>578</v>
      </c>
      <c r="AV79" s="819"/>
      <c r="AW79" s="819"/>
      <c r="AX79" s="819"/>
      <c r="AY79" s="819"/>
      <c r="AZ79" s="866"/>
      <c r="BA79" s="866"/>
      <c r="BB79" s="866"/>
      <c r="BC79" s="866"/>
      <c r="BD79" s="867"/>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c r="A80" s="212">
        <v>13</v>
      </c>
      <c r="B80" s="870" t="s">
        <v>567</v>
      </c>
      <c r="C80" s="863"/>
      <c r="D80" s="863"/>
      <c r="E80" s="863"/>
      <c r="F80" s="863"/>
      <c r="G80" s="863"/>
      <c r="H80" s="863"/>
      <c r="I80" s="863"/>
      <c r="J80" s="863"/>
      <c r="K80" s="863"/>
      <c r="L80" s="863"/>
      <c r="M80" s="863"/>
      <c r="N80" s="863"/>
      <c r="O80" s="863"/>
      <c r="P80" s="864"/>
      <c r="Q80" s="865">
        <v>190</v>
      </c>
      <c r="R80" s="819"/>
      <c r="S80" s="819"/>
      <c r="T80" s="819"/>
      <c r="U80" s="819"/>
      <c r="V80" s="819">
        <v>176</v>
      </c>
      <c r="W80" s="819"/>
      <c r="X80" s="819"/>
      <c r="Y80" s="819"/>
      <c r="Z80" s="819"/>
      <c r="AA80" s="819">
        <v>14</v>
      </c>
      <c r="AB80" s="819"/>
      <c r="AC80" s="819"/>
      <c r="AD80" s="819"/>
      <c r="AE80" s="819"/>
      <c r="AF80" s="819">
        <v>14</v>
      </c>
      <c r="AG80" s="819"/>
      <c r="AH80" s="819"/>
      <c r="AI80" s="819"/>
      <c r="AJ80" s="819"/>
      <c r="AK80" s="819" t="s">
        <v>583</v>
      </c>
      <c r="AL80" s="819"/>
      <c r="AM80" s="819"/>
      <c r="AN80" s="819"/>
      <c r="AO80" s="819"/>
      <c r="AP80" s="819" t="s">
        <v>583</v>
      </c>
      <c r="AQ80" s="819"/>
      <c r="AR80" s="819"/>
      <c r="AS80" s="819"/>
      <c r="AT80" s="819"/>
      <c r="AU80" s="819" t="s">
        <v>578</v>
      </c>
      <c r="AV80" s="819"/>
      <c r="AW80" s="819"/>
      <c r="AX80" s="819"/>
      <c r="AY80" s="819"/>
      <c r="AZ80" s="866"/>
      <c r="BA80" s="866"/>
      <c r="BB80" s="866"/>
      <c r="BC80" s="866"/>
      <c r="BD80" s="867"/>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36.75" customHeight="1">
      <c r="A81" s="212">
        <v>14</v>
      </c>
      <c r="B81" s="862" t="s">
        <v>568</v>
      </c>
      <c r="C81" s="863"/>
      <c r="D81" s="863"/>
      <c r="E81" s="863"/>
      <c r="F81" s="863"/>
      <c r="G81" s="863"/>
      <c r="H81" s="863"/>
      <c r="I81" s="863"/>
      <c r="J81" s="863"/>
      <c r="K81" s="863"/>
      <c r="L81" s="863"/>
      <c r="M81" s="863"/>
      <c r="N81" s="863"/>
      <c r="O81" s="863"/>
      <c r="P81" s="864"/>
      <c r="Q81" s="865">
        <v>203088</v>
      </c>
      <c r="R81" s="819"/>
      <c r="S81" s="819"/>
      <c r="T81" s="819"/>
      <c r="U81" s="819"/>
      <c r="V81" s="819">
        <v>193126</v>
      </c>
      <c r="W81" s="819"/>
      <c r="X81" s="819"/>
      <c r="Y81" s="819"/>
      <c r="Z81" s="819"/>
      <c r="AA81" s="819">
        <v>9962</v>
      </c>
      <c r="AB81" s="819"/>
      <c r="AC81" s="819"/>
      <c r="AD81" s="819"/>
      <c r="AE81" s="819"/>
      <c r="AF81" s="819">
        <v>9962</v>
      </c>
      <c r="AG81" s="819"/>
      <c r="AH81" s="819"/>
      <c r="AI81" s="819"/>
      <c r="AJ81" s="819"/>
      <c r="AK81" s="819">
        <v>1312</v>
      </c>
      <c r="AL81" s="819"/>
      <c r="AM81" s="819"/>
      <c r="AN81" s="819"/>
      <c r="AO81" s="819"/>
      <c r="AP81" s="819" t="s">
        <v>583</v>
      </c>
      <c r="AQ81" s="819"/>
      <c r="AR81" s="819"/>
      <c r="AS81" s="819"/>
      <c r="AT81" s="819"/>
      <c r="AU81" s="819" t="s">
        <v>578</v>
      </c>
      <c r="AV81" s="819"/>
      <c r="AW81" s="819"/>
      <c r="AX81" s="819"/>
      <c r="AY81" s="819"/>
      <c r="AZ81" s="866"/>
      <c r="BA81" s="866"/>
      <c r="BB81" s="866"/>
      <c r="BC81" s="866"/>
      <c r="BD81" s="867"/>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7" customHeight="1">
      <c r="A82" s="212">
        <v>15</v>
      </c>
      <c r="B82" s="862"/>
      <c r="C82" s="868"/>
      <c r="D82" s="868"/>
      <c r="E82" s="868"/>
      <c r="F82" s="868"/>
      <c r="G82" s="868"/>
      <c r="H82" s="868"/>
      <c r="I82" s="868"/>
      <c r="J82" s="868"/>
      <c r="K82" s="868"/>
      <c r="L82" s="868"/>
      <c r="M82" s="868"/>
      <c r="N82" s="868"/>
      <c r="O82" s="868"/>
      <c r="P82" s="869"/>
      <c r="Q82" s="865"/>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6"/>
      <c r="BA82" s="866"/>
      <c r="BB82" s="866"/>
      <c r="BC82" s="866"/>
      <c r="BD82" s="867"/>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7" customHeight="1">
      <c r="A83" s="212">
        <v>16</v>
      </c>
      <c r="B83" s="862"/>
      <c r="C83" s="863"/>
      <c r="D83" s="863"/>
      <c r="E83" s="863"/>
      <c r="F83" s="863"/>
      <c r="G83" s="863"/>
      <c r="H83" s="863"/>
      <c r="I83" s="863"/>
      <c r="J83" s="863"/>
      <c r="K83" s="863"/>
      <c r="L83" s="863"/>
      <c r="M83" s="863"/>
      <c r="N83" s="863"/>
      <c r="O83" s="863"/>
      <c r="P83" s="864"/>
      <c r="Q83" s="865"/>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6"/>
      <c r="BA83" s="866"/>
      <c r="BB83" s="866"/>
      <c r="BC83" s="866"/>
      <c r="BD83" s="867"/>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c r="A84" s="212">
        <v>17</v>
      </c>
      <c r="B84" s="870"/>
      <c r="C84" s="863"/>
      <c r="D84" s="863"/>
      <c r="E84" s="863"/>
      <c r="F84" s="863"/>
      <c r="G84" s="863"/>
      <c r="H84" s="863"/>
      <c r="I84" s="863"/>
      <c r="J84" s="863"/>
      <c r="K84" s="863"/>
      <c r="L84" s="863"/>
      <c r="M84" s="863"/>
      <c r="N84" s="863"/>
      <c r="O84" s="863"/>
      <c r="P84" s="864"/>
      <c r="Q84" s="865"/>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6"/>
      <c r="BA84" s="866"/>
      <c r="BB84" s="866"/>
      <c r="BC84" s="866"/>
      <c r="BD84" s="867"/>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c r="A85" s="212">
        <v>18</v>
      </c>
      <c r="B85" s="870"/>
      <c r="C85" s="863"/>
      <c r="D85" s="863"/>
      <c r="E85" s="863"/>
      <c r="F85" s="863"/>
      <c r="G85" s="863"/>
      <c r="H85" s="863"/>
      <c r="I85" s="863"/>
      <c r="J85" s="863"/>
      <c r="K85" s="863"/>
      <c r="L85" s="863"/>
      <c r="M85" s="863"/>
      <c r="N85" s="863"/>
      <c r="O85" s="863"/>
      <c r="P85" s="864"/>
      <c r="Q85" s="865"/>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6"/>
      <c r="BA85" s="866"/>
      <c r="BB85" s="866"/>
      <c r="BC85" s="866"/>
      <c r="BD85" s="867"/>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c r="A86" s="212">
        <v>19</v>
      </c>
      <c r="B86" s="870"/>
      <c r="C86" s="863"/>
      <c r="D86" s="863"/>
      <c r="E86" s="863"/>
      <c r="F86" s="863"/>
      <c r="G86" s="863"/>
      <c r="H86" s="863"/>
      <c r="I86" s="863"/>
      <c r="J86" s="863"/>
      <c r="K86" s="863"/>
      <c r="L86" s="863"/>
      <c r="M86" s="863"/>
      <c r="N86" s="863"/>
      <c r="O86" s="863"/>
      <c r="P86" s="864"/>
      <c r="Q86" s="865"/>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6"/>
      <c r="BA86" s="866"/>
      <c r="BB86" s="866"/>
      <c r="BC86" s="866"/>
      <c r="BD86" s="867"/>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c r="A87" s="220">
        <v>20</v>
      </c>
      <c r="B87" s="874"/>
      <c r="C87" s="875"/>
      <c r="D87" s="875"/>
      <c r="E87" s="875"/>
      <c r="F87" s="875"/>
      <c r="G87" s="875"/>
      <c r="H87" s="875"/>
      <c r="I87" s="875"/>
      <c r="J87" s="875"/>
      <c r="K87" s="875"/>
      <c r="L87" s="875"/>
      <c r="M87" s="875"/>
      <c r="N87" s="875"/>
      <c r="O87" s="875"/>
      <c r="P87" s="876"/>
      <c r="Q87" s="877"/>
      <c r="R87" s="878"/>
      <c r="S87" s="878"/>
      <c r="T87" s="878"/>
      <c r="U87" s="878"/>
      <c r="V87" s="878"/>
      <c r="W87" s="878"/>
      <c r="X87" s="878"/>
      <c r="Y87" s="878"/>
      <c r="Z87" s="878"/>
      <c r="AA87" s="878"/>
      <c r="AB87" s="878"/>
      <c r="AC87" s="878"/>
      <c r="AD87" s="878"/>
      <c r="AE87" s="878"/>
      <c r="AF87" s="878"/>
      <c r="AG87" s="878"/>
      <c r="AH87" s="878"/>
      <c r="AI87" s="878"/>
      <c r="AJ87" s="878"/>
      <c r="AK87" s="878"/>
      <c r="AL87" s="878"/>
      <c r="AM87" s="878"/>
      <c r="AN87" s="878"/>
      <c r="AO87" s="878"/>
      <c r="AP87" s="878"/>
      <c r="AQ87" s="878"/>
      <c r="AR87" s="878"/>
      <c r="AS87" s="878"/>
      <c r="AT87" s="878"/>
      <c r="AU87" s="878"/>
      <c r="AV87" s="878"/>
      <c r="AW87" s="878"/>
      <c r="AX87" s="878"/>
      <c r="AY87" s="878"/>
      <c r="AZ87" s="879"/>
      <c r="BA87" s="879"/>
      <c r="BB87" s="879"/>
      <c r="BC87" s="879"/>
      <c r="BD87" s="880"/>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c r="A88" s="215" t="s">
        <v>368</v>
      </c>
      <c r="B88" s="778" t="s">
        <v>401</v>
      </c>
      <c r="C88" s="779"/>
      <c r="D88" s="779"/>
      <c r="E88" s="779"/>
      <c r="F88" s="779"/>
      <c r="G88" s="779"/>
      <c r="H88" s="779"/>
      <c r="I88" s="779"/>
      <c r="J88" s="779"/>
      <c r="K88" s="779"/>
      <c r="L88" s="779"/>
      <c r="M88" s="779"/>
      <c r="N88" s="779"/>
      <c r="O88" s="779"/>
      <c r="P88" s="780"/>
      <c r="Q88" s="827"/>
      <c r="R88" s="828"/>
      <c r="S88" s="828"/>
      <c r="T88" s="828"/>
      <c r="U88" s="828"/>
      <c r="V88" s="828"/>
      <c r="W88" s="828"/>
      <c r="X88" s="828"/>
      <c r="Y88" s="828"/>
      <c r="Z88" s="828"/>
      <c r="AA88" s="828"/>
      <c r="AB88" s="828"/>
      <c r="AC88" s="828"/>
      <c r="AD88" s="828"/>
      <c r="AE88" s="828"/>
      <c r="AF88" s="831">
        <v>10995</v>
      </c>
      <c r="AG88" s="831"/>
      <c r="AH88" s="831"/>
      <c r="AI88" s="831"/>
      <c r="AJ88" s="831"/>
      <c r="AK88" s="828"/>
      <c r="AL88" s="828"/>
      <c r="AM88" s="828"/>
      <c r="AN88" s="828"/>
      <c r="AO88" s="828"/>
      <c r="AP88" s="831">
        <v>666</v>
      </c>
      <c r="AQ88" s="831"/>
      <c r="AR88" s="831"/>
      <c r="AS88" s="831"/>
      <c r="AT88" s="831"/>
      <c r="AU88" s="831">
        <v>486</v>
      </c>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402</v>
      </c>
      <c r="BS102" s="779"/>
      <c r="BT102" s="779"/>
      <c r="BU102" s="779"/>
      <c r="BV102" s="779"/>
      <c r="BW102" s="779"/>
      <c r="BX102" s="779"/>
      <c r="BY102" s="779"/>
      <c r="BZ102" s="779"/>
      <c r="CA102" s="779"/>
      <c r="CB102" s="779"/>
      <c r="CC102" s="779"/>
      <c r="CD102" s="779"/>
      <c r="CE102" s="779"/>
      <c r="CF102" s="779"/>
      <c r="CG102" s="780"/>
      <c r="CH102" s="881"/>
      <c r="CI102" s="882"/>
      <c r="CJ102" s="882"/>
      <c r="CK102" s="882"/>
      <c r="CL102" s="883"/>
      <c r="CM102" s="881"/>
      <c r="CN102" s="882"/>
      <c r="CO102" s="882"/>
      <c r="CP102" s="882"/>
      <c r="CQ102" s="883"/>
      <c r="CR102" s="884">
        <f>SUM(CR7:CV13)</f>
        <v>77</v>
      </c>
      <c r="CS102" s="839"/>
      <c r="CT102" s="839"/>
      <c r="CU102" s="839"/>
      <c r="CV102" s="885"/>
      <c r="CW102" s="884">
        <f t="shared" ref="CW102" si="0">SUM(CW7:DA13)</f>
        <v>68</v>
      </c>
      <c r="CX102" s="839"/>
      <c r="CY102" s="839"/>
      <c r="CZ102" s="839"/>
      <c r="DA102" s="885"/>
      <c r="DB102" s="884">
        <f t="shared" ref="DB102" si="1">SUM(DB7:DF13)</f>
        <v>8</v>
      </c>
      <c r="DC102" s="839"/>
      <c r="DD102" s="839"/>
      <c r="DE102" s="839"/>
      <c r="DF102" s="885"/>
      <c r="DG102" s="884">
        <f t="shared" ref="DG102" si="2">SUM(DG7:DK13)</f>
        <v>294</v>
      </c>
      <c r="DH102" s="839"/>
      <c r="DI102" s="839"/>
      <c r="DJ102" s="839"/>
      <c r="DK102" s="885"/>
      <c r="DL102" s="884" t="s">
        <v>572</v>
      </c>
      <c r="DM102" s="839"/>
      <c r="DN102" s="839"/>
      <c r="DO102" s="839"/>
      <c r="DP102" s="885"/>
      <c r="DQ102" s="884">
        <f t="shared" ref="DQ102" si="3">SUM(DQ7:DU13)</f>
        <v>105</v>
      </c>
      <c r="DR102" s="839"/>
      <c r="DS102" s="839"/>
      <c r="DT102" s="839"/>
      <c r="DU102" s="885"/>
      <c r="DV102" s="910"/>
      <c r="DW102" s="911"/>
      <c r="DX102" s="911"/>
      <c r="DY102" s="911"/>
      <c r="DZ102" s="912"/>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3" t="s">
        <v>403</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4" t="s">
        <v>404</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5" t="s">
        <v>407</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408</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197" customFormat="1" ht="26.25" customHeight="1">
      <c r="A109" s="908" t="s">
        <v>409</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6" t="s">
        <v>410</v>
      </c>
      <c r="AB109" s="887"/>
      <c r="AC109" s="887"/>
      <c r="AD109" s="887"/>
      <c r="AE109" s="888"/>
      <c r="AF109" s="886" t="s">
        <v>286</v>
      </c>
      <c r="AG109" s="887"/>
      <c r="AH109" s="887"/>
      <c r="AI109" s="887"/>
      <c r="AJ109" s="888"/>
      <c r="AK109" s="886" t="s">
        <v>285</v>
      </c>
      <c r="AL109" s="887"/>
      <c r="AM109" s="887"/>
      <c r="AN109" s="887"/>
      <c r="AO109" s="888"/>
      <c r="AP109" s="886" t="s">
        <v>411</v>
      </c>
      <c r="AQ109" s="887"/>
      <c r="AR109" s="887"/>
      <c r="AS109" s="887"/>
      <c r="AT109" s="889"/>
      <c r="AU109" s="908" t="s">
        <v>409</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6" t="s">
        <v>410</v>
      </c>
      <c r="BR109" s="887"/>
      <c r="BS109" s="887"/>
      <c r="BT109" s="887"/>
      <c r="BU109" s="888"/>
      <c r="BV109" s="886" t="s">
        <v>286</v>
      </c>
      <c r="BW109" s="887"/>
      <c r="BX109" s="887"/>
      <c r="BY109" s="887"/>
      <c r="BZ109" s="888"/>
      <c r="CA109" s="886" t="s">
        <v>285</v>
      </c>
      <c r="CB109" s="887"/>
      <c r="CC109" s="887"/>
      <c r="CD109" s="887"/>
      <c r="CE109" s="888"/>
      <c r="CF109" s="909" t="s">
        <v>411</v>
      </c>
      <c r="CG109" s="909"/>
      <c r="CH109" s="909"/>
      <c r="CI109" s="909"/>
      <c r="CJ109" s="909"/>
      <c r="CK109" s="886" t="s">
        <v>412</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6" t="s">
        <v>410</v>
      </c>
      <c r="DH109" s="887"/>
      <c r="DI109" s="887"/>
      <c r="DJ109" s="887"/>
      <c r="DK109" s="888"/>
      <c r="DL109" s="886" t="s">
        <v>286</v>
      </c>
      <c r="DM109" s="887"/>
      <c r="DN109" s="887"/>
      <c r="DO109" s="887"/>
      <c r="DP109" s="888"/>
      <c r="DQ109" s="886" t="s">
        <v>285</v>
      </c>
      <c r="DR109" s="887"/>
      <c r="DS109" s="887"/>
      <c r="DT109" s="887"/>
      <c r="DU109" s="888"/>
      <c r="DV109" s="886" t="s">
        <v>411</v>
      </c>
      <c r="DW109" s="887"/>
      <c r="DX109" s="887"/>
      <c r="DY109" s="887"/>
      <c r="DZ109" s="889"/>
    </row>
    <row r="110" spans="1:131" s="197" customFormat="1" ht="26.25" customHeight="1">
      <c r="A110" s="890" t="s">
        <v>413</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893">
        <v>3631002</v>
      </c>
      <c r="AB110" s="894"/>
      <c r="AC110" s="894"/>
      <c r="AD110" s="894"/>
      <c r="AE110" s="895"/>
      <c r="AF110" s="896">
        <v>3467515</v>
      </c>
      <c r="AG110" s="894"/>
      <c r="AH110" s="894"/>
      <c r="AI110" s="894"/>
      <c r="AJ110" s="895"/>
      <c r="AK110" s="896">
        <v>3141391</v>
      </c>
      <c r="AL110" s="894"/>
      <c r="AM110" s="894"/>
      <c r="AN110" s="894"/>
      <c r="AO110" s="895"/>
      <c r="AP110" s="897">
        <v>24.3</v>
      </c>
      <c r="AQ110" s="898"/>
      <c r="AR110" s="898"/>
      <c r="AS110" s="898"/>
      <c r="AT110" s="899"/>
      <c r="AU110" s="900" t="s">
        <v>60</v>
      </c>
      <c r="AV110" s="901"/>
      <c r="AW110" s="901"/>
      <c r="AX110" s="901"/>
      <c r="AY110" s="902"/>
      <c r="AZ110" s="944" t="s">
        <v>414</v>
      </c>
      <c r="BA110" s="891"/>
      <c r="BB110" s="891"/>
      <c r="BC110" s="891"/>
      <c r="BD110" s="891"/>
      <c r="BE110" s="891"/>
      <c r="BF110" s="891"/>
      <c r="BG110" s="891"/>
      <c r="BH110" s="891"/>
      <c r="BI110" s="891"/>
      <c r="BJ110" s="891"/>
      <c r="BK110" s="891"/>
      <c r="BL110" s="891"/>
      <c r="BM110" s="891"/>
      <c r="BN110" s="891"/>
      <c r="BO110" s="891"/>
      <c r="BP110" s="892"/>
      <c r="BQ110" s="930">
        <v>26929667</v>
      </c>
      <c r="BR110" s="931"/>
      <c r="BS110" s="931"/>
      <c r="BT110" s="931"/>
      <c r="BU110" s="931"/>
      <c r="BV110" s="931">
        <v>25732604</v>
      </c>
      <c r="BW110" s="931"/>
      <c r="BX110" s="931"/>
      <c r="BY110" s="931"/>
      <c r="BZ110" s="931"/>
      <c r="CA110" s="931">
        <v>24834451</v>
      </c>
      <c r="CB110" s="931"/>
      <c r="CC110" s="931"/>
      <c r="CD110" s="931"/>
      <c r="CE110" s="931"/>
      <c r="CF110" s="945">
        <v>192.2</v>
      </c>
      <c r="CG110" s="946"/>
      <c r="CH110" s="946"/>
      <c r="CI110" s="946"/>
      <c r="CJ110" s="946"/>
      <c r="CK110" s="947" t="s">
        <v>415</v>
      </c>
      <c r="CL110" s="948"/>
      <c r="CM110" s="927" t="s">
        <v>416</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30">
        <v>157072</v>
      </c>
      <c r="DH110" s="931"/>
      <c r="DI110" s="931"/>
      <c r="DJ110" s="931"/>
      <c r="DK110" s="931"/>
      <c r="DL110" s="931">
        <v>146891</v>
      </c>
      <c r="DM110" s="931"/>
      <c r="DN110" s="931"/>
      <c r="DO110" s="931"/>
      <c r="DP110" s="931"/>
      <c r="DQ110" s="931">
        <v>136560</v>
      </c>
      <c r="DR110" s="931"/>
      <c r="DS110" s="931"/>
      <c r="DT110" s="931"/>
      <c r="DU110" s="931"/>
      <c r="DV110" s="932">
        <v>1.1000000000000001</v>
      </c>
      <c r="DW110" s="932"/>
      <c r="DX110" s="932"/>
      <c r="DY110" s="932"/>
      <c r="DZ110" s="933"/>
    </row>
    <row r="111" spans="1:131" s="197" customFormat="1" ht="26.25" customHeight="1">
      <c r="A111" s="934" t="s">
        <v>417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112</v>
      </c>
      <c r="AB111" s="938"/>
      <c r="AC111" s="938"/>
      <c r="AD111" s="938"/>
      <c r="AE111" s="939"/>
      <c r="AF111" s="940" t="s">
        <v>112</v>
      </c>
      <c r="AG111" s="938"/>
      <c r="AH111" s="938"/>
      <c r="AI111" s="938"/>
      <c r="AJ111" s="939"/>
      <c r="AK111" s="940" t="s">
        <v>112</v>
      </c>
      <c r="AL111" s="938"/>
      <c r="AM111" s="938"/>
      <c r="AN111" s="938"/>
      <c r="AO111" s="939"/>
      <c r="AP111" s="941" t="s">
        <v>112</v>
      </c>
      <c r="AQ111" s="942"/>
      <c r="AR111" s="942"/>
      <c r="AS111" s="942"/>
      <c r="AT111" s="943"/>
      <c r="AU111" s="903"/>
      <c r="AV111" s="904"/>
      <c r="AW111" s="904"/>
      <c r="AX111" s="904"/>
      <c r="AY111" s="905"/>
      <c r="AZ111" s="953" t="s">
        <v>418</v>
      </c>
      <c r="BA111" s="954"/>
      <c r="BB111" s="954"/>
      <c r="BC111" s="954"/>
      <c r="BD111" s="954"/>
      <c r="BE111" s="954"/>
      <c r="BF111" s="954"/>
      <c r="BG111" s="954"/>
      <c r="BH111" s="954"/>
      <c r="BI111" s="954"/>
      <c r="BJ111" s="954"/>
      <c r="BK111" s="954"/>
      <c r="BL111" s="954"/>
      <c r="BM111" s="954"/>
      <c r="BN111" s="954"/>
      <c r="BO111" s="954"/>
      <c r="BP111" s="955"/>
      <c r="BQ111" s="923">
        <v>462651</v>
      </c>
      <c r="BR111" s="924"/>
      <c r="BS111" s="924"/>
      <c r="BT111" s="924"/>
      <c r="BU111" s="924"/>
      <c r="BV111" s="924">
        <v>403628</v>
      </c>
      <c r="BW111" s="924"/>
      <c r="BX111" s="924"/>
      <c r="BY111" s="924"/>
      <c r="BZ111" s="924"/>
      <c r="CA111" s="924">
        <v>347166</v>
      </c>
      <c r="CB111" s="924"/>
      <c r="CC111" s="924"/>
      <c r="CD111" s="924"/>
      <c r="CE111" s="924"/>
      <c r="CF111" s="918">
        <v>2.7</v>
      </c>
      <c r="CG111" s="919"/>
      <c r="CH111" s="919"/>
      <c r="CI111" s="919"/>
      <c r="CJ111" s="919"/>
      <c r="CK111" s="949"/>
      <c r="CL111" s="950"/>
      <c r="CM111" s="920" t="s">
        <v>419</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923" t="s">
        <v>112</v>
      </c>
      <c r="DH111" s="924"/>
      <c r="DI111" s="924"/>
      <c r="DJ111" s="924"/>
      <c r="DK111" s="924"/>
      <c r="DL111" s="924" t="s">
        <v>112</v>
      </c>
      <c r="DM111" s="924"/>
      <c r="DN111" s="924"/>
      <c r="DO111" s="924"/>
      <c r="DP111" s="924"/>
      <c r="DQ111" s="924" t="s">
        <v>112</v>
      </c>
      <c r="DR111" s="924"/>
      <c r="DS111" s="924"/>
      <c r="DT111" s="924"/>
      <c r="DU111" s="924"/>
      <c r="DV111" s="925" t="s">
        <v>112</v>
      </c>
      <c r="DW111" s="925"/>
      <c r="DX111" s="925"/>
      <c r="DY111" s="925"/>
      <c r="DZ111" s="926"/>
    </row>
    <row r="112" spans="1:131" s="197" customFormat="1" ht="26.25" customHeight="1">
      <c r="A112" s="956" t="s">
        <v>420</v>
      </c>
      <c r="B112" s="957"/>
      <c r="C112" s="954" t="s">
        <v>421</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62" t="s">
        <v>112</v>
      </c>
      <c r="AB112" s="963"/>
      <c r="AC112" s="963"/>
      <c r="AD112" s="963"/>
      <c r="AE112" s="964"/>
      <c r="AF112" s="965" t="s">
        <v>112</v>
      </c>
      <c r="AG112" s="963"/>
      <c r="AH112" s="963"/>
      <c r="AI112" s="963"/>
      <c r="AJ112" s="964"/>
      <c r="AK112" s="965" t="s">
        <v>112</v>
      </c>
      <c r="AL112" s="963"/>
      <c r="AM112" s="963"/>
      <c r="AN112" s="963"/>
      <c r="AO112" s="964"/>
      <c r="AP112" s="966" t="s">
        <v>112</v>
      </c>
      <c r="AQ112" s="967"/>
      <c r="AR112" s="967"/>
      <c r="AS112" s="967"/>
      <c r="AT112" s="968"/>
      <c r="AU112" s="903"/>
      <c r="AV112" s="904"/>
      <c r="AW112" s="904"/>
      <c r="AX112" s="904"/>
      <c r="AY112" s="905"/>
      <c r="AZ112" s="953" t="s">
        <v>422</v>
      </c>
      <c r="BA112" s="954"/>
      <c r="BB112" s="954"/>
      <c r="BC112" s="954"/>
      <c r="BD112" s="954"/>
      <c r="BE112" s="954"/>
      <c r="BF112" s="954"/>
      <c r="BG112" s="954"/>
      <c r="BH112" s="954"/>
      <c r="BI112" s="954"/>
      <c r="BJ112" s="954"/>
      <c r="BK112" s="954"/>
      <c r="BL112" s="954"/>
      <c r="BM112" s="954"/>
      <c r="BN112" s="954"/>
      <c r="BO112" s="954"/>
      <c r="BP112" s="955"/>
      <c r="BQ112" s="923">
        <v>7932398</v>
      </c>
      <c r="BR112" s="924"/>
      <c r="BS112" s="924"/>
      <c r="BT112" s="924"/>
      <c r="BU112" s="924"/>
      <c r="BV112" s="924">
        <v>7945621</v>
      </c>
      <c r="BW112" s="924"/>
      <c r="BX112" s="924"/>
      <c r="BY112" s="924"/>
      <c r="BZ112" s="924"/>
      <c r="CA112" s="924">
        <v>7931413</v>
      </c>
      <c r="CB112" s="924"/>
      <c r="CC112" s="924"/>
      <c r="CD112" s="924"/>
      <c r="CE112" s="924"/>
      <c r="CF112" s="918">
        <v>61.4</v>
      </c>
      <c r="CG112" s="919"/>
      <c r="CH112" s="919"/>
      <c r="CI112" s="919"/>
      <c r="CJ112" s="919"/>
      <c r="CK112" s="949"/>
      <c r="CL112" s="950"/>
      <c r="CM112" s="920" t="s">
        <v>423</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923" t="s">
        <v>112</v>
      </c>
      <c r="DH112" s="924"/>
      <c r="DI112" s="924"/>
      <c r="DJ112" s="924"/>
      <c r="DK112" s="924"/>
      <c r="DL112" s="924" t="s">
        <v>112</v>
      </c>
      <c r="DM112" s="924"/>
      <c r="DN112" s="924"/>
      <c r="DO112" s="924"/>
      <c r="DP112" s="924"/>
      <c r="DQ112" s="924" t="s">
        <v>112</v>
      </c>
      <c r="DR112" s="924"/>
      <c r="DS112" s="924"/>
      <c r="DT112" s="924"/>
      <c r="DU112" s="924"/>
      <c r="DV112" s="925" t="s">
        <v>112</v>
      </c>
      <c r="DW112" s="925"/>
      <c r="DX112" s="925"/>
      <c r="DY112" s="925"/>
      <c r="DZ112" s="926"/>
    </row>
    <row r="113" spans="1:130" s="197" customFormat="1" ht="26.25" customHeight="1">
      <c r="A113" s="958"/>
      <c r="B113" s="959"/>
      <c r="C113" s="954" t="s">
        <v>424</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37">
        <v>667369</v>
      </c>
      <c r="AB113" s="938"/>
      <c r="AC113" s="938"/>
      <c r="AD113" s="938"/>
      <c r="AE113" s="939"/>
      <c r="AF113" s="940">
        <v>666525</v>
      </c>
      <c r="AG113" s="938"/>
      <c r="AH113" s="938"/>
      <c r="AI113" s="938"/>
      <c r="AJ113" s="939"/>
      <c r="AK113" s="940">
        <v>673619</v>
      </c>
      <c r="AL113" s="938"/>
      <c r="AM113" s="938"/>
      <c r="AN113" s="938"/>
      <c r="AO113" s="939"/>
      <c r="AP113" s="941">
        <v>5.2</v>
      </c>
      <c r="AQ113" s="942"/>
      <c r="AR113" s="942"/>
      <c r="AS113" s="942"/>
      <c r="AT113" s="943"/>
      <c r="AU113" s="903"/>
      <c r="AV113" s="904"/>
      <c r="AW113" s="904"/>
      <c r="AX113" s="904"/>
      <c r="AY113" s="905"/>
      <c r="AZ113" s="953" t="s">
        <v>425</v>
      </c>
      <c r="BA113" s="954"/>
      <c r="BB113" s="954"/>
      <c r="BC113" s="954"/>
      <c r="BD113" s="954"/>
      <c r="BE113" s="954"/>
      <c r="BF113" s="954"/>
      <c r="BG113" s="954"/>
      <c r="BH113" s="954"/>
      <c r="BI113" s="954"/>
      <c r="BJ113" s="954"/>
      <c r="BK113" s="954"/>
      <c r="BL113" s="954"/>
      <c r="BM113" s="954"/>
      <c r="BN113" s="954"/>
      <c r="BO113" s="954"/>
      <c r="BP113" s="955"/>
      <c r="BQ113" s="923">
        <v>628199</v>
      </c>
      <c r="BR113" s="924"/>
      <c r="BS113" s="924"/>
      <c r="BT113" s="924"/>
      <c r="BU113" s="924"/>
      <c r="BV113" s="924">
        <v>384064</v>
      </c>
      <c r="BW113" s="924"/>
      <c r="BX113" s="924"/>
      <c r="BY113" s="924"/>
      <c r="BZ113" s="924"/>
      <c r="CA113" s="924">
        <v>485544</v>
      </c>
      <c r="CB113" s="924"/>
      <c r="CC113" s="924"/>
      <c r="CD113" s="924"/>
      <c r="CE113" s="924"/>
      <c r="CF113" s="918">
        <v>3.8</v>
      </c>
      <c r="CG113" s="919"/>
      <c r="CH113" s="919"/>
      <c r="CI113" s="919"/>
      <c r="CJ113" s="919"/>
      <c r="CK113" s="949"/>
      <c r="CL113" s="950"/>
      <c r="CM113" s="920" t="s">
        <v>426</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962" t="s">
        <v>112</v>
      </c>
      <c r="DH113" s="963"/>
      <c r="DI113" s="963"/>
      <c r="DJ113" s="963"/>
      <c r="DK113" s="964"/>
      <c r="DL113" s="965" t="s">
        <v>112</v>
      </c>
      <c r="DM113" s="963"/>
      <c r="DN113" s="963"/>
      <c r="DO113" s="963"/>
      <c r="DP113" s="964"/>
      <c r="DQ113" s="965" t="s">
        <v>112</v>
      </c>
      <c r="DR113" s="963"/>
      <c r="DS113" s="963"/>
      <c r="DT113" s="963"/>
      <c r="DU113" s="964"/>
      <c r="DV113" s="966" t="s">
        <v>112</v>
      </c>
      <c r="DW113" s="967"/>
      <c r="DX113" s="967"/>
      <c r="DY113" s="967"/>
      <c r="DZ113" s="968"/>
    </row>
    <row r="114" spans="1:130" s="197" customFormat="1" ht="26.25" customHeight="1">
      <c r="A114" s="958"/>
      <c r="B114" s="959"/>
      <c r="C114" s="954" t="s">
        <v>427</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62">
        <v>319653</v>
      </c>
      <c r="AB114" s="963"/>
      <c r="AC114" s="963"/>
      <c r="AD114" s="963"/>
      <c r="AE114" s="964"/>
      <c r="AF114" s="965">
        <v>236766</v>
      </c>
      <c r="AG114" s="963"/>
      <c r="AH114" s="963"/>
      <c r="AI114" s="963"/>
      <c r="AJ114" s="964"/>
      <c r="AK114" s="965">
        <v>120049</v>
      </c>
      <c r="AL114" s="963"/>
      <c r="AM114" s="963"/>
      <c r="AN114" s="963"/>
      <c r="AO114" s="964"/>
      <c r="AP114" s="966">
        <v>0.9</v>
      </c>
      <c r="AQ114" s="967"/>
      <c r="AR114" s="967"/>
      <c r="AS114" s="967"/>
      <c r="AT114" s="968"/>
      <c r="AU114" s="903"/>
      <c r="AV114" s="904"/>
      <c r="AW114" s="904"/>
      <c r="AX114" s="904"/>
      <c r="AY114" s="905"/>
      <c r="AZ114" s="953" t="s">
        <v>428</v>
      </c>
      <c r="BA114" s="954"/>
      <c r="BB114" s="954"/>
      <c r="BC114" s="954"/>
      <c r="BD114" s="954"/>
      <c r="BE114" s="954"/>
      <c r="BF114" s="954"/>
      <c r="BG114" s="954"/>
      <c r="BH114" s="954"/>
      <c r="BI114" s="954"/>
      <c r="BJ114" s="954"/>
      <c r="BK114" s="954"/>
      <c r="BL114" s="954"/>
      <c r="BM114" s="954"/>
      <c r="BN114" s="954"/>
      <c r="BO114" s="954"/>
      <c r="BP114" s="955"/>
      <c r="BQ114" s="923">
        <v>5246156</v>
      </c>
      <c r="BR114" s="924"/>
      <c r="BS114" s="924"/>
      <c r="BT114" s="924"/>
      <c r="BU114" s="924"/>
      <c r="BV114" s="924">
        <v>5057844</v>
      </c>
      <c r="BW114" s="924"/>
      <c r="BX114" s="924"/>
      <c r="BY114" s="924"/>
      <c r="BZ114" s="924"/>
      <c r="CA114" s="924">
        <v>4671430</v>
      </c>
      <c r="CB114" s="924"/>
      <c r="CC114" s="924"/>
      <c r="CD114" s="924"/>
      <c r="CE114" s="924"/>
      <c r="CF114" s="918">
        <v>36.200000000000003</v>
      </c>
      <c r="CG114" s="919"/>
      <c r="CH114" s="919"/>
      <c r="CI114" s="919"/>
      <c r="CJ114" s="919"/>
      <c r="CK114" s="949"/>
      <c r="CL114" s="950"/>
      <c r="CM114" s="920" t="s">
        <v>429</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962" t="s">
        <v>112</v>
      </c>
      <c r="DH114" s="963"/>
      <c r="DI114" s="963"/>
      <c r="DJ114" s="963"/>
      <c r="DK114" s="964"/>
      <c r="DL114" s="965" t="s">
        <v>112</v>
      </c>
      <c r="DM114" s="963"/>
      <c r="DN114" s="963"/>
      <c r="DO114" s="963"/>
      <c r="DP114" s="964"/>
      <c r="DQ114" s="965" t="s">
        <v>112</v>
      </c>
      <c r="DR114" s="963"/>
      <c r="DS114" s="963"/>
      <c r="DT114" s="963"/>
      <c r="DU114" s="964"/>
      <c r="DV114" s="966" t="s">
        <v>112</v>
      </c>
      <c r="DW114" s="967"/>
      <c r="DX114" s="967"/>
      <c r="DY114" s="967"/>
      <c r="DZ114" s="968"/>
    </row>
    <row r="115" spans="1:130" s="197" customFormat="1" ht="26.25" customHeight="1">
      <c r="A115" s="958"/>
      <c r="B115" s="959"/>
      <c r="C115" s="954" t="s">
        <v>430</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37">
        <v>69098</v>
      </c>
      <c r="AB115" s="938"/>
      <c r="AC115" s="938"/>
      <c r="AD115" s="938"/>
      <c r="AE115" s="939"/>
      <c r="AF115" s="940">
        <v>67121</v>
      </c>
      <c r="AG115" s="938"/>
      <c r="AH115" s="938"/>
      <c r="AI115" s="938"/>
      <c r="AJ115" s="939"/>
      <c r="AK115" s="940">
        <v>63205</v>
      </c>
      <c r="AL115" s="938"/>
      <c r="AM115" s="938"/>
      <c r="AN115" s="938"/>
      <c r="AO115" s="939"/>
      <c r="AP115" s="941">
        <v>0.5</v>
      </c>
      <c r="AQ115" s="942"/>
      <c r="AR115" s="942"/>
      <c r="AS115" s="942"/>
      <c r="AT115" s="943"/>
      <c r="AU115" s="903"/>
      <c r="AV115" s="904"/>
      <c r="AW115" s="904"/>
      <c r="AX115" s="904"/>
      <c r="AY115" s="905"/>
      <c r="AZ115" s="953" t="s">
        <v>431</v>
      </c>
      <c r="BA115" s="954"/>
      <c r="BB115" s="954"/>
      <c r="BC115" s="954"/>
      <c r="BD115" s="954"/>
      <c r="BE115" s="954"/>
      <c r="BF115" s="954"/>
      <c r="BG115" s="954"/>
      <c r="BH115" s="954"/>
      <c r="BI115" s="954"/>
      <c r="BJ115" s="954"/>
      <c r="BK115" s="954"/>
      <c r="BL115" s="954"/>
      <c r="BM115" s="954"/>
      <c r="BN115" s="954"/>
      <c r="BO115" s="954"/>
      <c r="BP115" s="955"/>
      <c r="BQ115" s="923">
        <v>324873</v>
      </c>
      <c r="BR115" s="924"/>
      <c r="BS115" s="924"/>
      <c r="BT115" s="924"/>
      <c r="BU115" s="924"/>
      <c r="BV115" s="924">
        <v>211667</v>
      </c>
      <c r="BW115" s="924"/>
      <c r="BX115" s="924"/>
      <c r="BY115" s="924"/>
      <c r="BZ115" s="924"/>
      <c r="CA115" s="924">
        <v>105435</v>
      </c>
      <c r="CB115" s="924"/>
      <c r="CC115" s="924"/>
      <c r="CD115" s="924"/>
      <c r="CE115" s="924"/>
      <c r="CF115" s="918">
        <v>0.8</v>
      </c>
      <c r="CG115" s="919"/>
      <c r="CH115" s="919"/>
      <c r="CI115" s="919"/>
      <c r="CJ115" s="919"/>
      <c r="CK115" s="949"/>
      <c r="CL115" s="950"/>
      <c r="CM115" s="953" t="s">
        <v>432</v>
      </c>
      <c r="CN115" s="977"/>
      <c r="CO115" s="977"/>
      <c r="CP115" s="977"/>
      <c r="CQ115" s="977"/>
      <c r="CR115" s="977"/>
      <c r="CS115" s="977"/>
      <c r="CT115" s="977"/>
      <c r="CU115" s="977"/>
      <c r="CV115" s="977"/>
      <c r="CW115" s="977"/>
      <c r="CX115" s="977"/>
      <c r="CY115" s="977"/>
      <c r="CZ115" s="977"/>
      <c r="DA115" s="977"/>
      <c r="DB115" s="977"/>
      <c r="DC115" s="977"/>
      <c r="DD115" s="977"/>
      <c r="DE115" s="977"/>
      <c r="DF115" s="955"/>
      <c r="DG115" s="962" t="s">
        <v>112</v>
      </c>
      <c r="DH115" s="963"/>
      <c r="DI115" s="963"/>
      <c r="DJ115" s="963"/>
      <c r="DK115" s="964"/>
      <c r="DL115" s="965" t="s">
        <v>112</v>
      </c>
      <c r="DM115" s="963"/>
      <c r="DN115" s="963"/>
      <c r="DO115" s="963"/>
      <c r="DP115" s="964"/>
      <c r="DQ115" s="965" t="s">
        <v>112</v>
      </c>
      <c r="DR115" s="963"/>
      <c r="DS115" s="963"/>
      <c r="DT115" s="963"/>
      <c r="DU115" s="964"/>
      <c r="DV115" s="966" t="s">
        <v>112</v>
      </c>
      <c r="DW115" s="967"/>
      <c r="DX115" s="967"/>
      <c r="DY115" s="967"/>
      <c r="DZ115" s="968"/>
    </row>
    <row r="116" spans="1:130" s="197" customFormat="1" ht="26.25" customHeight="1">
      <c r="A116" s="960"/>
      <c r="B116" s="961"/>
      <c r="C116" s="975" t="s">
        <v>433</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2" t="s">
        <v>112</v>
      </c>
      <c r="AB116" s="963"/>
      <c r="AC116" s="963"/>
      <c r="AD116" s="963"/>
      <c r="AE116" s="964"/>
      <c r="AF116" s="965" t="s">
        <v>112</v>
      </c>
      <c r="AG116" s="963"/>
      <c r="AH116" s="963"/>
      <c r="AI116" s="963"/>
      <c r="AJ116" s="964"/>
      <c r="AK116" s="965" t="s">
        <v>112</v>
      </c>
      <c r="AL116" s="963"/>
      <c r="AM116" s="963"/>
      <c r="AN116" s="963"/>
      <c r="AO116" s="964"/>
      <c r="AP116" s="966" t="s">
        <v>112</v>
      </c>
      <c r="AQ116" s="967"/>
      <c r="AR116" s="967"/>
      <c r="AS116" s="967"/>
      <c r="AT116" s="968"/>
      <c r="AU116" s="903"/>
      <c r="AV116" s="904"/>
      <c r="AW116" s="904"/>
      <c r="AX116" s="904"/>
      <c r="AY116" s="905"/>
      <c r="AZ116" s="953" t="s">
        <v>434</v>
      </c>
      <c r="BA116" s="954"/>
      <c r="BB116" s="954"/>
      <c r="BC116" s="954"/>
      <c r="BD116" s="954"/>
      <c r="BE116" s="954"/>
      <c r="BF116" s="954"/>
      <c r="BG116" s="954"/>
      <c r="BH116" s="954"/>
      <c r="BI116" s="954"/>
      <c r="BJ116" s="954"/>
      <c r="BK116" s="954"/>
      <c r="BL116" s="954"/>
      <c r="BM116" s="954"/>
      <c r="BN116" s="954"/>
      <c r="BO116" s="954"/>
      <c r="BP116" s="955"/>
      <c r="BQ116" s="923" t="s">
        <v>112</v>
      </c>
      <c r="BR116" s="924"/>
      <c r="BS116" s="924"/>
      <c r="BT116" s="924"/>
      <c r="BU116" s="924"/>
      <c r="BV116" s="924" t="s">
        <v>112</v>
      </c>
      <c r="BW116" s="924"/>
      <c r="BX116" s="924"/>
      <c r="BY116" s="924"/>
      <c r="BZ116" s="924"/>
      <c r="CA116" s="924" t="s">
        <v>112</v>
      </c>
      <c r="CB116" s="924"/>
      <c r="CC116" s="924"/>
      <c r="CD116" s="924"/>
      <c r="CE116" s="924"/>
      <c r="CF116" s="918" t="s">
        <v>112</v>
      </c>
      <c r="CG116" s="919"/>
      <c r="CH116" s="919"/>
      <c r="CI116" s="919"/>
      <c r="CJ116" s="919"/>
      <c r="CK116" s="949"/>
      <c r="CL116" s="950"/>
      <c r="CM116" s="920" t="s">
        <v>435</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962">
        <v>102942</v>
      </c>
      <c r="DH116" s="963"/>
      <c r="DI116" s="963"/>
      <c r="DJ116" s="963"/>
      <c r="DK116" s="964"/>
      <c r="DL116" s="965">
        <v>91070</v>
      </c>
      <c r="DM116" s="963"/>
      <c r="DN116" s="963"/>
      <c r="DO116" s="963"/>
      <c r="DP116" s="964"/>
      <c r="DQ116" s="965">
        <v>79198</v>
      </c>
      <c r="DR116" s="963"/>
      <c r="DS116" s="963"/>
      <c r="DT116" s="963"/>
      <c r="DU116" s="964"/>
      <c r="DV116" s="966">
        <v>0.6</v>
      </c>
      <c r="DW116" s="967"/>
      <c r="DX116" s="967"/>
      <c r="DY116" s="967"/>
      <c r="DZ116" s="968"/>
    </row>
    <row r="117" spans="1:130" s="197" customFormat="1" ht="26.25" customHeight="1">
      <c r="A117" s="908" t="s">
        <v>169</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97" t="s">
        <v>436</v>
      </c>
      <c r="Z117" s="888"/>
      <c r="AA117" s="1000">
        <v>4687122</v>
      </c>
      <c r="AB117" s="970"/>
      <c r="AC117" s="970"/>
      <c r="AD117" s="970"/>
      <c r="AE117" s="971"/>
      <c r="AF117" s="969">
        <v>4437927</v>
      </c>
      <c r="AG117" s="970"/>
      <c r="AH117" s="970"/>
      <c r="AI117" s="970"/>
      <c r="AJ117" s="971"/>
      <c r="AK117" s="969">
        <v>3998264</v>
      </c>
      <c r="AL117" s="970"/>
      <c r="AM117" s="970"/>
      <c r="AN117" s="970"/>
      <c r="AO117" s="971"/>
      <c r="AP117" s="972"/>
      <c r="AQ117" s="973"/>
      <c r="AR117" s="973"/>
      <c r="AS117" s="973"/>
      <c r="AT117" s="974"/>
      <c r="AU117" s="903"/>
      <c r="AV117" s="904"/>
      <c r="AW117" s="904"/>
      <c r="AX117" s="904"/>
      <c r="AY117" s="905"/>
      <c r="AZ117" s="999" t="s">
        <v>437</v>
      </c>
      <c r="BA117" s="975"/>
      <c r="BB117" s="975"/>
      <c r="BC117" s="975"/>
      <c r="BD117" s="975"/>
      <c r="BE117" s="975"/>
      <c r="BF117" s="975"/>
      <c r="BG117" s="975"/>
      <c r="BH117" s="975"/>
      <c r="BI117" s="975"/>
      <c r="BJ117" s="975"/>
      <c r="BK117" s="975"/>
      <c r="BL117" s="975"/>
      <c r="BM117" s="975"/>
      <c r="BN117" s="975"/>
      <c r="BO117" s="975"/>
      <c r="BP117" s="976"/>
      <c r="BQ117" s="989" t="s">
        <v>112</v>
      </c>
      <c r="BR117" s="990"/>
      <c r="BS117" s="990"/>
      <c r="BT117" s="990"/>
      <c r="BU117" s="990"/>
      <c r="BV117" s="990" t="s">
        <v>112</v>
      </c>
      <c r="BW117" s="990"/>
      <c r="BX117" s="990"/>
      <c r="BY117" s="990"/>
      <c r="BZ117" s="990"/>
      <c r="CA117" s="990" t="s">
        <v>112</v>
      </c>
      <c r="CB117" s="990"/>
      <c r="CC117" s="990"/>
      <c r="CD117" s="990"/>
      <c r="CE117" s="990"/>
      <c r="CF117" s="918" t="s">
        <v>112</v>
      </c>
      <c r="CG117" s="919"/>
      <c r="CH117" s="919"/>
      <c r="CI117" s="919"/>
      <c r="CJ117" s="919"/>
      <c r="CK117" s="949"/>
      <c r="CL117" s="950"/>
      <c r="CM117" s="920" t="s">
        <v>438</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962" t="s">
        <v>112</v>
      </c>
      <c r="DH117" s="963"/>
      <c r="DI117" s="963"/>
      <c r="DJ117" s="963"/>
      <c r="DK117" s="964"/>
      <c r="DL117" s="965" t="s">
        <v>112</v>
      </c>
      <c r="DM117" s="963"/>
      <c r="DN117" s="963"/>
      <c r="DO117" s="963"/>
      <c r="DP117" s="964"/>
      <c r="DQ117" s="965" t="s">
        <v>112</v>
      </c>
      <c r="DR117" s="963"/>
      <c r="DS117" s="963"/>
      <c r="DT117" s="963"/>
      <c r="DU117" s="964"/>
      <c r="DV117" s="966" t="s">
        <v>112</v>
      </c>
      <c r="DW117" s="967"/>
      <c r="DX117" s="967"/>
      <c r="DY117" s="967"/>
      <c r="DZ117" s="968"/>
    </row>
    <row r="118" spans="1:130" s="197" customFormat="1" ht="26.25" customHeight="1">
      <c r="A118" s="908" t="s">
        <v>412</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6" t="s">
        <v>410</v>
      </c>
      <c r="AB118" s="887"/>
      <c r="AC118" s="887"/>
      <c r="AD118" s="887"/>
      <c r="AE118" s="888"/>
      <c r="AF118" s="886" t="s">
        <v>286</v>
      </c>
      <c r="AG118" s="887"/>
      <c r="AH118" s="887"/>
      <c r="AI118" s="887"/>
      <c r="AJ118" s="888"/>
      <c r="AK118" s="886" t="s">
        <v>285</v>
      </c>
      <c r="AL118" s="887"/>
      <c r="AM118" s="887"/>
      <c r="AN118" s="887"/>
      <c r="AO118" s="888"/>
      <c r="AP118" s="994" t="s">
        <v>411</v>
      </c>
      <c r="AQ118" s="995"/>
      <c r="AR118" s="995"/>
      <c r="AS118" s="995"/>
      <c r="AT118" s="996"/>
      <c r="AU118" s="906"/>
      <c r="AV118" s="907"/>
      <c r="AW118" s="907"/>
      <c r="AX118" s="907"/>
      <c r="AY118" s="907"/>
      <c r="AZ118" s="228" t="s">
        <v>169</v>
      </c>
      <c r="BA118" s="228"/>
      <c r="BB118" s="228"/>
      <c r="BC118" s="228"/>
      <c r="BD118" s="228"/>
      <c r="BE118" s="228"/>
      <c r="BF118" s="228"/>
      <c r="BG118" s="228"/>
      <c r="BH118" s="228"/>
      <c r="BI118" s="228"/>
      <c r="BJ118" s="228"/>
      <c r="BK118" s="228"/>
      <c r="BL118" s="228"/>
      <c r="BM118" s="228"/>
      <c r="BN118" s="228"/>
      <c r="BO118" s="997" t="s">
        <v>439</v>
      </c>
      <c r="BP118" s="998"/>
      <c r="BQ118" s="989">
        <v>41523944</v>
      </c>
      <c r="BR118" s="990"/>
      <c r="BS118" s="990"/>
      <c r="BT118" s="990"/>
      <c r="BU118" s="990"/>
      <c r="BV118" s="990">
        <v>39735428</v>
      </c>
      <c r="BW118" s="990"/>
      <c r="BX118" s="990"/>
      <c r="BY118" s="990"/>
      <c r="BZ118" s="990"/>
      <c r="CA118" s="990">
        <v>38375439</v>
      </c>
      <c r="CB118" s="990"/>
      <c r="CC118" s="990"/>
      <c r="CD118" s="990"/>
      <c r="CE118" s="990"/>
      <c r="CF118" s="991"/>
      <c r="CG118" s="992"/>
      <c r="CH118" s="992"/>
      <c r="CI118" s="992"/>
      <c r="CJ118" s="993"/>
      <c r="CK118" s="949"/>
      <c r="CL118" s="950"/>
      <c r="CM118" s="920" t="s">
        <v>440</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962" t="s">
        <v>112</v>
      </c>
      <c r="DH118" s="963"/>
      <c r="DI118" s="963"/>
      <c r="DJ118" s="963"/>
      <c r="DK118" s="964"/>
      <c r="DL118" s="965" t="s">
        <v>112</v>
      </c>
      <c r="DM118" s="963"/>
      <c r="DN118" s="963"/>
      <c r="DO118" s="963"/>
      <c r="DP118" s="964"/>
      <c r="DQ118" s="965" t="s">
        <v>112</v>
      </c>
      <c r="DR118" s="963"/>
      <c r="DS118" s="963"/>
      <c r="DT118" s="963"/>
      <c r="DU118" s="964"/>
      <c r="DV118" s="966" t="s">
        <v>112</v>
      </c>
      <c r="DW118" s="967"/>
      <c r="DX118" s="967"/>
      <c r="DY118" s="967"/>
      <c r="DZ118" s="968"/>
    </row>
    <row r="119" spans="1:130" s="197" customFormat="1" ht="26.25" customHeight="1">
      <c r="A119" s="978" t="s">
        <v>415</v>
      </c>
      <c r="B119" s="948"/>
      <c r="C119" s="927" t="s">
        <v>416</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893">
        <v>8207</v>
      </c>
      <c r="AB119" s="894"/>
      <c r="AC119" s="894"/>
      <c r="AD119" s="894"/>
      <c r="AE119" s="895"/>
      <c r="AF119" s="896">
        <v>12317</v>
      </c>
      <c r="AG119" s="894"/>
      <c r="AH119" s="894"/>
      <c r="AI119" s="894"/>
      <c r="AJ119" s="895"/>
      <c r="AK119" s="896">
        <v>12473</v>
      </c>
      <c r="AL119" s="894"/>
      <c r="AM119" s="894"/>
      <c r="AN119" s="894"/>
      <c r="AO119" s="895"/>
      <c r="AP119" s="897">
        <v>0.1</v>
      </c>
      <c r="AQ119" s="898"/>
      <c r="AR119" s="898"/>
      <c r="AS119" s="898"/>
      <c r="AT119" s="899"/>
      <c r="AU119" s="981" t="s">
        <v>441</v>
      </c>
      <c r="AV119" s="982"/>
      <c r="AW119" s="982"/>
      <c r="AX119" s="982"/>
      <c r="AY119" s="983"/>
      <c r="AZ119" s="944" t="s">
        <v>442</v>
      </c>
      <c r="BA119" s="891"/>
      <c r="BB119" s="891"/>
      <c r="BC119" s="891"/>
      <c r="BD119" s="891"/>
      <c r="BE119" s="891"/>
      <c r="BF119" s="891"/>
      <c r="BG119" s="891"/>
      <c r="BH119" s="891"/>
      <c r="BI119" s="891"/>
      <c r="BJ119" s="891"/>
      <c r="BK119" s="891"/>
      <c r="BL119" s="891"/>
      <c r="BM119" s="891"/>
      <c r="BN119" s="891"/>
      <c r="BO119" s="891"/>
      <c r="BP119" s="892"/>
      <c r="BQ119" s="930">
        <v>6177652</v>
      </c>
      <c r="BR119" s="931"/>
      <c r="BS119" s="931"/>
      <c r="BT119" s="931"/>
      <c r="BU119" s="931"/>
      <c r="BV119" s="931">
        <v>7183787</v>
      </c>
      <c r="BW119" s="931"/>
      <c r="BX119" s="931"/>
      <c r="BY119" s="931"/>
      <c r="BZ119" s="931"/>
      <c r="CA119" s="931">
        <v>7695738</v>
      </c>
      <c r="CB119" s="931"/>
      <c r="CC119" s="931"/>
      <c r="CD119" s="931"/>
      <c r="CE119" s="931"/>
      <c r="CF119" s="945">
        <v>59.6</v>
      </c>
      <c r="CG119" s="946"/>
      <c r="CH119" s="946"/>
      <c r="CI119" s="946"/>
      <c r="CJ119" s="946"/>
      <c r="CK119" s="951"/>
      <c r="CL119" s="952"/>
      <c r="CM119" s="1008" t="s">
        <v>443</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1001">
        <v>202637</v>
      </c>
      <c r="DH119" s="1002"/>
      <c r="DI119" s="1002"/>
      <c r="DJ119" s="1002"/>
      <c r="DK119" s="1003"/>
      <c r="DL119" s="1004">
        <v>165667</v>
      </c>
      <c r="DM119" s="1002"/>
      <c r="DN119" s="1002"/>
      <c r="DO119" s="1002"/>
      <c r="DP119" s="1003"/>
      <c r="DQ119" s="1004">
        <v>131408</v>
      </c>
      <c r="DR119" s="1002"/>
      <c r="DS119" s="1002"/>
      <c r="DT119" s="1002"/>
      <c r="DU119" s="1003"/>
      <c r="DV119" s="1005">
        <v>1</v>
      </c>
      <c r="DW119" s="1006"/>
      <c r="DX119" s="1006"/>
      <c r="DY119" s="1006"/>
      <c r="DZ119" s="1007"/>
    </row>
    <row r="120" spans="1:130" s="197" customFormat="1" ht="26.25" customHeight="1">
      <c r="A120" s="979"/>
      <c r="B120" s="950"/>
      <c r="C120" s="920" t="s">
        <v>419</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962" t="s">
        <v>112</v>
      </c>
      <c r="AB120" s="963"/>
      <c r="AC120" s="963"/>
      <c r="AD120" s="963"/>
      <c r="AE120" s="964"/>
      <c r="AF120" s="965" t="s">
        <v>112</v>
      </c>
      <c r="AG120" s="963"/>
      <c r="AH120" s="963"/>
      <c r="AI120" s="963"/>
      <c r="AJ120" s="964"/>
      <c r="AK120" s="965" t="s">
        <v>112</v>
      </c>
      <c r="AL120" s="963"/>
      <c r="AM120" s="963"/>
      <c r="AN120" s="963"/>
      <c r="AO120" s="964"/>
      <c r="AP120" s="966" t="s">
        <v>112</v>
      </c>
      <c r="AQ120" s="967"/>
      <c r="AR120" s="967"/>
      <c r="AS120" s="967"/>
      <c r="AT120" s="968"/>
      <c r="AU120" s="984"/>
      <c r="AV120" s="985"/>
      <c r="AW120" s="985"/>
      <c r="AX120" s="985"/>
      <c r="AY120" s="986"/>
      <c r="AZ120" s="953" t="s">
        <v>444</v>
      </c>
      <c r="BA120" s="954"/>
      <c r="BB120" s="954"/>
      <c r="BC120" s="954"/>
      <c r="BD120" s="954"/>
      <c r="BE120" s="954"/>
      <c r="BF120" s="954"/>
      <c r="BG120" s="954"/>
      <c r="BH120" s="954"/>
      <c r="BI120" s="954"/>
      <c r="BJ120" s="954"/>
      <c r="BK120" s="954"/>
      <c r="BL120" s="954"/>
      <c r="BM120" s="954"/>
      <c r="BN120" s="954"/>
      <c r="BO120" s="954"/>
      <c r="BP120" s="955"/>
      <c r="BQ120" s="923">
        <v>577598</v>
      </c>
      <c r="BR120" s="924"/>
      <c r="BS120" s="924"/>
      <c r="BT120" s="924"/>
      <c r="BU120" s="924"/>
      <c r="BV120" s="924">
        <v>489404</v>
      </c>
      <c r="BW120" s="924"/>
      <c r="BX120" s="924"/>
      <c r="BY120" s="924"/>
      <c r="BZ120" s="924"/>
      <c r="CA120" s="924">
        <v>406022</v>
      </c>
      <c r="CB120" s="924"/>
      <c r="CC120" s="924"/>
      <c r="CD120" s="924"/>
      <c r="CE120" s="924"/>
      <c r="CF120" s="918">
        <v>3.1</v>
      </c>
      <c r="CG120" s="919"/>
      <c r="CH120" s="919"/>
      <c r="CI120" s="919"/>
      <c r="CJ120" s="919"/>
      <c r="CK120" s="1017" t="s">
        <v>445</v>
      </c>
      <c r="CL120" s="1018"/>
      <c r="CM120" s="1018"/>
      <c r="CN120" s="1018"/>
      <c r="CO120" s="1019"/>
      <c r="CP120" s="1025" t="s">
        <v>392</v>
      </c>
      <c r="CQ120" s="1026"/>
      <c r="CR120" s="1026"/>
      <c r="CS120" s="1026"/>
      <c r="CT120" s="1026"/>
      <c r="CU120" s="1026"/>
      <c r="CV120" s="1026"/>
      <c r="CW120" s="1026"/>
      <c r="CX120" s="1026"/>
      <c r="CY120" s="1026"/>
      <c r="CZ120" s="1026"/>
      <c r="DA120" s="1026"/>
      <c r="DB120" s="1026"/>
      <c r="DC120" s="1026"/>
      <c r="DD120" s="1026"/>
      <c r="DE120" s="1026"/>
      <c r="DF120" s="1027"/>
      <c r="DG120" s="930">
        <v>4539971</v>
      </c>
      <c r="DH120" s="931"/>
      <c r="DI120" s="931"/>
      <c r="DJ120" s="931"/>
      <c r="DK120" s="931"/>
      <c r="DL120" s="931">
        <v>4523796</v>
      </c>
      <c r="DM120" s="931"/>
      <c r="DN120" s="931"/>
      <c r="DO120" s="931"/>
      <c r="DP120" s="931"/>
      <c r="DQ120" s="931">
        <v>4534226</v>
      </c>
      <c r="DR120" s="931"/>
      <c r="DS120" s="931"/>
      <c r="DT120" s="931"/>
      <c r="DU120" s="931"/>
      <c r="DV120" s="932">
        <v>35.1</v>
      </c>
      <c r="DW120" s="932"/>
      <c r="DX120" s="932"/>
      <c r="DY120" s="932"/>
      <c r="DZ120" s="933"/>
    </row>
    <row r="121" spans="1:130" s="197" customFormat="1" ht="26.25" customHeight="1">
      <c r="A121" s="979"/>
      <c r="B121" s="950"/>
      <c r="C121" s="1014" t="s">
        <v>446</v>
      </c>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6"/>
      <c r="AA121" s="962" t="s">
        <v>112</v>
      </c>
      <c r="AB121" s="963"/>
      <c r="AC121" s="963"/>
      <c r="AD121" s="963"/>
      <c r="AE121" s="964"/>
      <c r="AF121" s="965" t="s">
        <v>112</v>
      </c>
      <c r="AG121" s="963"/>
      <c r="AH121" s="963"/>
      <c r="AI121" s="963"/>
      <c r="AJ121" s="964"/>
      <c r="AK121" s="965" t="s">
        <v>112</v>
      </c>
      <c r="AL121" s="963"/>
      <c r="AM121" s="963"/>
      <c r="AN121" s="963"/>
      <c r="AO121" s="964"/>
      <c r="AP121" s="966" t="s">
        <v>112</v>
      </c>
      <c r="AQ121" s="967"/>
      <c r="AR121" s="967"/>
      <c r="AS121" s="967"/>
      <c r="AT121" s="968"/>
      <c r="AU121" s="984"/>
      <c r="AV121" s="985"/>
      <c r="AW121" s="985"/>
      <c r="AX121" s="985"/>
      <c r="AY121" s="986"/>
      <c r="AZ121" s="999" t="s">
        <v>447</v>
      </c>
      <c r="BA121" s="975"/>
      <c r="BB121" s="975"/>
      <c r="BC121" s="975"/>
      <c r="BD121" s="975"/>
      <c r="BE121" s="975"/>
      <c r="BF121" s="975"/>
      <c r="BG121" s="975"/>
      <c r="BH121" s="975"/>
      <c r="BI121" s="975"/>
      <c r="BJ121" s="975"/>
      <c r="BK121" s="975"/>
      <c r="BL121" s="975"/>
      <c r="BM121" s="975"/>
      <c r="BN121" s="975"/>
      <c r="BO121" s="975"/>
      <c r="BP121" s="976"/>
      <c r="BQ121" s="989">
        <v>24401594</v>
      </c>
      <c r="BR121" s="990"/>
      <c r="BS121" s="990"/>
      <c r="BT121" s="990"/>
      <c r="BU121" s="990"/>
      <c r="BV121" s="990">
        <v>24553494</v>
      </c>
      <c r="BW121" s="990"/>
      <c r="BX121" s="990"/>
      <c r="BY121" s="990"/>
      <c r="BZ121" s="990"/>
      <c r="CA121" s="990">
        <v>24588005</v>
      </c>
      <c r="CB121" s="990"/>
      <c r="CC121" s="990"/>
      <c r="CD121" s="990"/>
      <c r="CE121" s="990"/>
      <c r="CF121" s="1028">
        <v>190.3</v>
      </c>
      <c r="CG121" s="1029"/>
      <c r="CH121" s="1029"/>
      <c r="CI121" s="1029"/>
      <c r="CJ121" s="1029"/>
      <c r="CK121" s="1020"/>
      <c r="CL121" s="1021"/>
      <c r="CM121" s="1021"/>
      <c r="CN121" s="1021"/>
      <c r="CO121" s="1022"/>
      <c r="CP121" s="1011" t="s">
        <v>388</v>
      </c>
      <c r="CQ121" s="1012"/>
      <c r="CR121" s="1012"/>
      <c r="CS121" s="1012"/>
      <c r="CT121" s="1012"/>
      <c r="CU121" s="1012"/>
      <c r="CV121" s="1012"/>
      <c r="CW121" s="1012"/>
      <c r="CX121" s="1012"/>
      <c r="CY121" s="1012"/>
      <c r="CZ121" s="1012"/>
      <c r="DA121" s="1012"/>
      <c r="DB121" s="1012"/>
      <c r="DC121" s="1012"/>
      <c r="DD121" s="1012"/>
      <c r="DE121" s="1012"/>
      <c r="DF121" s="1013"/>
      <c r="DG121" s="923">
        <v>1812454</v>
      </c>
      <c r="DH121" s="924"/>
      <c r="DI121" s="924"/>
      <c r="DJ121" s="924"/>
      <c r="DK121" s="924"/>
      <c r="DL121" s="924">
        <v>1849478</v>
      </c>
      <c r="DM121" s="924"/>
      <c r="DN121" s="924"/>
      <c r="DO121" s="924"/>
      <c r="DP121" s="924"/>
      <c r="DQ121" s="924">
        <v>1728583</v>
      </c>
      <c r="DR121" s="924"/>
      <c r="DS121" s="924"/>
      <c r="DT121" s="924"/>
      <c r="DU121" s="924"/>
      <c r="DV121" s="925">
        <v>13.4</v>
      </c>
      <c r="DW121" s="925"/>
      <c r="DX121" s="925"/>
      <c r="DY121" s="925"/>
      <c r="DZ121" s="926"/>
    </row>
    <row r="122" spans="1:130" s="197" customFormat="1" ht="26.25" customHeight="1">
      <c r="A122" s="979"/>
      <c r="B122" s="950"/>
      <c r="C122" s="920" t="s">
        <v>429</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962" t="s">
        <v>112</v>
      </c>
      <c r="AB122" s="963"/>
      <c r="AC122" s="963"/>
      <c r="AD122" s="963"/>
      <c r="AE122" s="964"/>
      <c r="AF122" s="965" t="s">
        <v>112</v>
      </c>
      <c r="AG122" s="963"/>
      <c r="AH122" s="963"/>
      <c r="AI122" s="963"/>
      <c r="AJ122" s="964"/>
      <c r="AK122" s="965" t="s">
        <v>112</v>
      </c>
      <c r="AL122" s="963"/>
      <c r="AM122" s="963"/>
      <c r="AN122" s="963"/>
      <c r="AO122" s="964"/>
      <c r="AP122" s="966" t="s">
        <v>112</v>
      </c>
      <c r="AQ122" s="967"/>
      <c r="AR122" s="967"/>
      <c r="AS122" s="967"/>
      <c r="AT122" s="968"/>
      <c r="AU122" s="987"/>
      <c r="AV122" s="988"/>
      <c r="AW122" s="988"/>
      <c r="AX122" s="988"/>
      <c r="AY122" s="988"/>
      <c r="AZ122" s="228" t="s">
        <v>169</v>
      </c>
      <c r="BA122" s="228"/>
      <c r="BB122" s="228"/>
      <c r="BC122" s="228"/>
      <c r="BD122" s="228"/>
      <c r="BE122" s="228"/>
      <c r="BF122" s="228"/>
      <c r="BG122" s="228"/>
      <c r="BH122" s="228"/>
      <c r="BI122" s="228"/>
      <c r="BJ122" s="228"/>
      <c r="BK122" s="228"/>
      <c r="BL122" s="228"/>
      <c r="BM122" s="228"/>
      <c r="BN122" s="228"/>
      <c r="BO122" s="997" t="s">
        <v>448</v>
      </c>
      <c r="BP122" s="998"/>
      <c r="BQ122" s="1038">
        <v>31156844</v>
      </c>
      <c r="BR122" s="1039"/>
      <c r="BS122" s="1039"/>
      <c r="BT122" s="1039"/>
      <c r="BU122" s="1039"/>
      <c r="BV122" s="1039">
        <v>32226685</v>
      </c>
      <c r="BW122" s="1039"/>
      <c r="BX122" s="1039"/>
      <c r="BY122" s="1039"/>
      <c r="BZ122" s="1039"/>
      <c r="CA122" s="1039">
        <v>32689765</v>
      </c>
      <c r="CB122" s="1039"/>
      <c r="CC122" s="1039"/>
      <c r="CD122" s="1039"/>
      <c r="CE122" s="1039"/>
      <c r="CF122" s="991"/>
      <c r="CG122" s="992"/>
      <c r="CH122" s="992"/>
      <c r="CI122" s="992"/>
      <c r="CJ122" s="993"/>
      <c r="CK122" s="1020"/>
      <c r="CL122" s="1021"/>
      <c r="CM122" s="1021"/>
      <c r="CN122" s="1021"/>
      <c r="CO122" s="1022"/>
      <c r="CP122" s="1011" t="s">
        <v>385</v>
      </c>
      <c r="CQ122" s="1012"/>
      <c r="CR122" s="1012"/>
      <c r="CS122" s="1012"/>
      <c r="CT122" s="1012"/>
      <c r="CU122" s="1012"/>
      <c r="CV122" s="1012"/>
      <c r="CW122" s="1012"/>
      <c r="CX122" s="1012"/>
      <c r="CY122" s="1012"/>
      <c r="CZ122" s="1012"/>
      <c r="DA122" s="1012"/>
      <c r="DB122" s="1012"/>
      <c r="DC122" s="1012"/>
      <c r="DD122" s="1012"/>
      <c r="DE122" s="1012"/>
      <c r="DF122" s="1013"/>
      <c r="DG122" s="923">
        <v>712290</v>
      </c>
      <c r="DH122" s="924"/>
      <c r="DI122" s="924"/>
      <c r="DJ122" s="924"/>
      <c r="DK122" s="924"/>
      <c r="DL122" s="924">
        <v>753437</v>
      </c>
      <c r="DM122" s="924"/>
      <c r="DN122" s="924"/>
      <c r="DO122" s="924"/>
      <c r="DP122" s="924"/>
      <c r="DQ122" s="924">
        <v>900428</v>
      </c>
      <c r="DR122" s="924"/>
      <c r="DS122" s="924"/>
      <c r="DT122" s="924"/>
      <c r="DU122" s="924"/>
      <c r="DV122" s="925">
        <v>7</v>
      </c>
      <c r="DW122" s="925"/>
      <c r="DX122" s="925"/>
      <c r="DY122" s="925"/>
      <c r="DZ122" s="926"/>
    </row>
    <row r="123" spans="1:130" s="197" customFormat="1" ht="26.25" customHeight="1" thickBot="1">
      <c r="A123" s="979"/>
      <c r="B123" s="950"/>
      <c r="C123" s="920" t="s">
        <v>435</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962">
        <v>13213</v>
      </c>
      <c r="AB123" s="963"/>
      <c r="AC123" s="963"/>
      <c r="AD123" s="963"/>
      <c r="AE123" s="964"/>
      <c r="AF123" s="965">
        <v>13080</v>
      </c>
      <c r="AG123" s="963"/>
      <c r="AH123" s="963"/>
      <c r="AI123" s="963"/>
      <c r="AJ123" s="964"/>
      <c r="AK123" s="965">
        <v>12947</v>
      </c>
      <c r="AL123" s="963"/>
      <c r="AM123" s="963"/>
      <c r="AN123" s="963"/>
      <c r="AO123" s="964"/>
      <c r="AP123" s="966">
        <v>0.1</v>
      </c>
      <c r="AQ123" s="967"/>
      <c r="AR123" s="967"/>
      <c r="AS123" s="967"/>
      <c r="AT123" s="968"/>
      <c r="AU123" s="1035" t="s">
        <v>449</v>
      </c>
      <c r="AV123" s="1036"/>
      <c r="AW123" s="1036"/>
      <c r="AX123" s="1036"/>
      <c r="AY123" s="1036"/>
      <c r="AZ123" s="1036"/>
      <c r="BA123" s="1036"/>
      <c r="BB123" s="1036"/>
      <c r="BC123" s="1036"/>
      <c r="BD123" s="1036"/>
      <c r="BE123" s="1036"/>
      <c r="BF123" s="1036"/>
      <c r="BG123" s="1036"/>
      <c r="BH123" s="1036"/>
      <c r="BI123" s="1036"/>
      <c r="BJ123" s="1036"/>
      <c r="BK123" s="1036"/>
      <c r="BL123" s="1036"/>
      <c r="BM123" s="1036"/>
      <c r="BN123" s="1036"/>
      <c r="BO123" s="1036"/>
      <c r="BP123" s="1037"/>
      <c r="BQ123" s="1030">
        <v>79.099999999999994</v>
      </c>
      <c r="BR123" s="1031"/>
      <c r="BS123" s="1031"/>
      <c r="BT123" s="1031"/>
      <c r="BU123" s="1031"/>
      <c r="BV123" s="1031">
        <v>57.1</v>
      </c>
      <c r="BW123" s="1031"/>
      <c r="BX123" s="1031"/>
      <c r="BY123" s="1031"/>
      <c r="BZ123" s="1031"/>
      <c r="CA123" s="1031">
        <v>44</v>
      </c>
      <c r="CB123" s="1031"/>
      <c r="CC123" s="1031"/>
      <c r="CD123" s="1031"/>
      <c r="CE123" s="1031"/>
      <c r="CF123" s="1032"/>
      <c r="CG123" s="1033"/>
      <c r="CH123" s="1033"/>
      <c r="CI123" s="1033"/>
      <c r="CJ123" s="1034"/>
      <c r="CK123" s="1020"/>
      <c r="CL123" s="1021"/>
      <c r="CM123" s="1021"/>
      <c r="CN123" s="1021"/>
      <c r="CO123" s="1022"/>
      <c r="CP123" s="1011" t="s">
        <v>389</v>
      </c>
      <c r="CQ123" s="1012"/>
      <c r="CR123" s="1012"/>
      <c r="CS123" s="1012"/>
      <c r="CT123" s="1012"/>
      <c r="CU123" s="1012"/>
      <c r="CV123" s="1012"/>
      <c r="CW123" s="1012"/>
      <c r="CX123" s="1012"/>
      <c r="CY123" s="1012"/>
      <c r="CZ123" s="1012"/>
      <c r="DA123" s="1012"/>
      <c r="DB123" s="1012"/>
      <c r="DC123" s="1012"/>
      <c r="DD123" s="1012"/>
      <c r="DE123" s="1012"/>
      <c r="DF123" s="1013"/>
      <c r="DG123" s="962">
        <v>815348</v>
      </c>
      <c r="DH123" s="963"/>
      <c r="DI123" s="963"/>
      <c r="DJ123" s="963"/>
      <c r="DK123" s="964"/>
      <c r="DL123" s="965">
        <v>781635</v>
      </c>
      <c r="DM123" s="963"/>
      <c r="DN123" s="963"/>
      <c r="DO123" s="963"/>
      <c r="DP123" s="964"/>
      <c r="DQ123" s="965">
        <v>745910</v>
      </c>
      <c r="DR123" s="963"/>
      <c r="DS123" s="963"/>
      <c r="DT123" s="963"/>
      <c r="DU123" s="964"/>
      <c r="DV123" s="966">
        <v>5.8</v>
      </c>
      <c r="DW123" s="967"/>
      <c r="DX123" s="967"/>
      <c r="DY123" s="967"/>
      <c r="DZ123" s="968"/>
    </row>
    <row r="124" spans="1:130" s="197" customFormat="1" ht="26.25" customHeight="1">
      <c r="A124" s="979"/>
      <c r="B124" s="950"/>
      <c r="C124" s="920" t="s">
        <v>438</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962" t="s">
        <v>112</v>
      </c>
      <c r="AB124" s="963"/>
      <c r="AC124" s="963"/>
      <c r="AD124" s="963"/>
      <c r="AE124" s="964"/>
      <c r="AF124" s="965" t="s">
        <v>112</v>
      </c>
      <c r="AG124" s="963"/>
      <c r="AH124" s="963"/>
      <c r="AI124" s="963"/>
      <c r="AJ124" s="964"/>
      <c r="AK124" s="965" t="s">
        <v>112</v>
      </c>
      <c r="AL124" s="963"/>
      <c r="AM124" s="963"/>
      <c r="AN124" s="963"/>
      <c r="AO124" s="964"/>
      <c r="AP124" s="966" t="s">
        <v>112</v>
      </c>
      <c r="AQ124" s="967"/>
      <c r="AR124" s="967"/>
      <c r="AS124" s="967"/>
      <c r="AT124" s="96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3"/>
      <c r="CL124" s="1023"/>
      <c r="CM124" s="1023"/>
      <c r="CN124" s="1023"/>
      <c r="CO124" s="1024"/>
      <c r="CP124" s="1011" t="s">
        <v>450</v>
      </c>
      <c r="CQ124" s="1012"/>
      <c r="CR124" s="1012"/>
      <c r="CS124" s="1012"/>
      <c r="CT124" s="1012"/>
      <c r="CU124" s="1012"/>
      <c r="CV124" s="1012"/>
      <c r="CW124" s="1012"/>
      <c r="CX124" s="1012"/>
      <c r="CY124" s="1012"/>
      <c r="CZ124" s="1012"/>
      <c r="DA124" s="1012"/>
      <c r="DB124" s="1012"/>
      <c r="DC124" s="1012"/>
      <c r="DD124" s="1012"/>
      <c r="DE124" s="1012"/>
      <c r="DF124" s="1013"/>
      <c r="DG124" s="1001">
        <v>37394</v>
      </c>
      <c r="DH124" s="1002"/>
      <c r="DI124" s="1002"/>
      <c r="DJ124" s="1002"/>
      <c r="DK124" s="1003"/>
      <c r="DL124" s="1004">
        <v>28507</v>
      </c>
      <c r="DM124" s="1002"/>
      <c r="DN124" s="1002"/>
      <c r="DO124" s="1002"/>
      <c r="DP124" s="1003"/>
      <c r="DQ124" s="1004">
        <v>22041</v>
      </c>
      <c r="DR124" s="1002"/>
      <c r="DS124" s="1002"/>
      <c r="DT124" s="1002"/>
      <c r="DU124" s="1003"/>
      <c r="DV124" s="1005">
        <v>0.2</v>
      </c>
      <c r="DW124" s="1006"/>
      <c r="DX124" s="1006"/>
      <c r="DY124" s="1006"/>
      <c r="DZ124" s="1007"/>
    </row>
    <row r="125" spans="1:130" s="197" customFormat="1" ht="26.25" customHeight="1" thickBot="1">
      <c r="A125" s="979"/>
      <c r="B125" s="950"/>
      <c r="C125" s="920" t="s">
        <v>440</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962" t="s">
        <v>112</v>
      </c>
      <c r="AB125" s="963"/>
      <c r="AC125" s="963"/>
      <c r="AD125" s="963"/>
      <c r="AE125" s="964"/>
      <c r="AF125" s="965" t="s">
        <v>112</v>
      </c>
      <c r="AG125" s="963"/>
      <c r="AH125" s="963"/>
      <c r="AI125" s="963"/>
      <c r="AJ125" s="964"/>
      <c r="AK125" s="965" t="s">
        <v>112</v>
      </c>
      <c r="AL125" s="963"/>
      <c r="AM125" s="963"/>
      <c r="AN125" s="963"/>
      <c r="AO125" s="964"/>
      <c r="AP125" s="966" t="s">
        <v>112</v>
      </c>
      <c r="AQ125" s="967"/>
      <c r="AR125" s="967"/>
      <c r="AS125" s="967"/>
      <c r="AT125" s="96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8" t="s">
        <v>451</v>
      </c>
      <c r="CL125" s="1018"/>
      <c r="CM125" s="1018"/>
      <c r="CN125" s="1018"/>
      <c r="CO125" s="1019"/>
      <c r="CP125" s="944" t="s">
        <v>452</v>
      </c>
      <c r="CQ125" s="891"/>
      <c r="CR125" s="891"/>
      <c r="CS125" s="891"/>
      <c r="CT125" s="891"/>
      <c r="CU125" s="891"/>
      <c r="CV125" s="891"/>
      <c r="CW125" s="891"/>
      <c r="CX125" s="891"/>
      <c r="CY125" s="891"/>
      <c r="CZ125" s="891"/>
      <c r="DA125" s="891"/>
      <c r="DB125" s="891"/>
      <c r="DC125" s="891"/>
      <c r="DD125" s="891"/>
      <c r="DE125" s="891"/>
      <c r="DF125" s="892"/>
      <c r="DG125" s="930" t="s">
        <v>112</v>
      </c>
      <c r="DH125" s="931"/>
      <c r="DI125" s="931"/>
      <c r="DJ125" s="931"/>
      <c r="DK125" s="931"/>
      <c r="DL125" s="931" t="s">
        <v>112</v>
      </c>
      <c r="DM125" s="931"/>
      <c r="DN125" s="931"/>
      <c r="DO125" s="931"/>
      <c r="DP125" s="931"/>
      <c r="DQ125" s="931" t="s">
        <v>112</v>
      </c>
      <c r="DR125" s="931"/>
      <c r="DS125" s="931"/>
      <c r="DT125" s="931"/>
      <c r="DU125" s="931"/>
      <c r="DV125" s="932" t="s">
        <v>112</v>
      </c>
      <c r="DW125" s="932"/>
      <c r="DX125" s="932"/>
      <c r="DY125" s="932"/>
      <c r="DZ125" s="933"/>
    </row>
    <row r="126" spans="1:130" s="197" customFormat="1" ht="26.25" customHeight="1">
      <c r="A126" s="979"/>
      <c r="B126" s="950"/>
      <c r="C126" s="920" t="s">
        <v>443</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962">
        <v>46169</v>
      </c>
      <c r="AB126" s="963"/>
      <c r="AC126" s="963"/>
      <c r="AD126" s="963"/>
      <c r="AE126" s="964"/>
      <c r="AF126" s="965">
        <v>40191</v>
      </c>
      <c r="AG126" s="963"/>
      <c r="AH126" s="963"/>
      <c r="AI126" s="963"/>
      <c r="AJ126" s="964"/>
      <c r="AK126" s="965">
        <v>36529</v>
      </c>
      <c r="AL126" s="963"/>
      <c r="AM126" s="963"/>
      <c r="AN126" s="963"/>
      <c r="AO126" s="964"/>
      <c r="AP126" s="966">
        <v>0.3</v>
      </c>
      <c r="AQ126" s="967"/>
      <c r="AR126" s="967"/>
      <c r="AS126" s="967"/>
      <c r="AT126" s="968"/>
      <c r="AU126" s="233"/>
      <c r="AV126" s="233"/>
      <c r="AW126" s="233"/>
      <c r="AX126" s="1040" t="s">
        <v>453</v>
      </c>
      <c r="AY126" s="1041"/>
      <c r="AZ126" s="1041"/>
      <c r="BA126" s="1041"/>
      <c r="BB126" s="1041"/>
      <c r="BC126" s="1041"/>
      <c r="BD126" s="1041"/>
      <c r="BE126" s="1042"/>
      <c r="BF126" s="1056" t="s">
        <v>454</v>
      </c>
      <c r="BG126" s="1041"/>
      <c r="BH126" s="1041"/>
      <c r="BI126" s="1041"/>
      <c r="BJ126" s="1041"/>
      <c r="BK126" s="1041"/>
      <c r="BL126" s="1042"/>
      <c r="BM126" s="1056" t="s">
        <v>455</v>
      </c>
      <c r="BN126" s="1041"/>
      <c r="BO126" s="1041"/>
      <c r="BP126" s="1041"/>
      <c r="BQ126" s="1041"/>
      <c r="BR126" s="1041"/>
      <c r="BS126" s="1042"/>
      <c r="BT126" s="1056" t="s">
        <v>456</v>
      </c>
      <c r="BU126" s="1041"/>
      <c r="BV126" s="1041"/>
      <c r="BW126" s="1041"/>
      <c r="BX126" s="1041"/>
      <c r="BY126" s="1041"/>
      <c r="BZ126" s="1057"/>
      <c r="CA126" s="233"/>
      <c r="CB126" s="233"/>
      <c r="CC126" s="233"/>
      <c r="CD126" s="234"/>
      <c r="CE126" s="234"/>
      <c r="CF126" s="234"/>
      <c r="CG126" s="231"/>
      <c r="CH126" s="231"/>
      <c r="CI126" s="231"/>
      <c r="CJ126" s="232"/>
      <c r="CK126" s="1021"/>
      <c r="CL126" s="1021"/>
      <c r="CM126" s="1021"/>
      <c r="CN126" s="1021"/>
      <c r="CO126" s="1022"/>
      <c r="CP126" s="953" t="s">
        <v>457</v>
      </c>
      <c r="CQ126" s="954"/>
      <c r="CR126" s="954"/>
      <c r="CS126" s="954"/>
      <c r="CT126" s="954"/>
      <c r="CU126" s="954"/>
      <c r="CV126" s="954"/>
      <c r="CW126" s="954"/>
      <c r="CX126" s="954"/>
      <c r="CY126" s="954"/>
      <c r="CZ126" s="954"/>
      <c r="DA126" s="954"/>
      <c r="DB126" s="954"/>
      <c r="DC126" s="954"/>
      <c r="DD126" s="954"/>
      <c r="DE126" s="954"/>
      <c r="DF126" s="955"/>
      <c r="DG126" s="923">
        <v>324819</v>
      </c>
      <c r="DH126" s="924"/>
      <c r="DI126" s="924"/>
      <c r="DJ126" s="924"/>
      <c r="DK126" s="924"/>
      <c r="DL126" s="924">
        <v>211667</v>
      </c>
      <c r="DM126" s="924"/>
      <c r="DN126" s="924"/>
      <c r="DO126" s="924"/>
      <c r="DP126" s="924"/>
      <c r="DQ126" s="924">
        <v>105435</v>
      </c>
      <c r="DR126" s="924"/>
      <c r="DS126" s="924"/>
      <c r="DT126" s="924"/>
      <c r="DU126" s="924"/>
      <c r="DV126" s="925">
        <v>0.8</v>
      </c>
      <c r="DW126" s="925"/>
      <c r="DX126" s="925"/>
      <c r="DY126" s="925"/>
      <c r="DZ126" s="926"/>
    </row>
    <row r="127" spans="1:130" s="197" customFormat="1" ht="26.25" customHeight="1" thickBot="1">
      <c r="A127" s="980"/>
      <c r="B127" s="952"/>
      <c r="C127" s="1008" t="s">
        <v>458</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2">
        <v>1509</v>
      </c>
      <c r="AB127" s="963"/>
      <c r="AC127" s="963"/>
      <c r="AD127" s="963"/>
      <c r="AE127" s="964"/>
      <c r="AF127" s="965">
        <v>1533</v>
      </c>
      <c r="AG127" s="963"/>
      <c r="AH127" s="963"/>
      <c r="AI127" s="963"/>
      <c r="AJ127" s="964"/>
      <c r="AK127" s="965">
        <v>1256</v>
      </c>
      <c r="AL127" s="963"/>
      <c r="AM127" s="963"/>
      <c r="AN127" s="963"/>
      <c r="AO127" s="964"/>
      <c r="AP127" s="966">
        <v>0</v>
      </c>
      <c r="AQ127" s="967"/>
      <c r="AR127" s="967"/>
      <c r="AS127" s="967"/>
      <c r="AT127" s="968"/>
      <c r="AU127" s="233"/>
      <c r="AV127" s="233"/>
      <c r="AW127" s="233"/>
      <c r="AX127" s="890" t="s">
        <v>459</v>
      </c>
      <c r="AY127" s="891"/>
      <c r="AZ127" s="891"/>
      <c r="BA127" s="891"/>
      <c r="BB127" s="891"/>
      <c r="BC127" s="891"/>
      <c r="BD127" s="891"/>
      <c r="BE127" s="892"/>
      <c r="BF127" s="1045" t="s">
        <v>112</v>
      </c>
      <c r="BG127" s="1046"/>
      <c r="BH127" s="1046"/>
      <c r="BI127" s="1046"/>
      <c r="BJ127" s="1046"/>
      <c r="BK127" s="1046"/>
      <c r="BL127" s="1055"/>
      <c r="BM127" s="1045">
        <v>12.73</v>
      </c>
      <c r="BN127" s="1046"/>
      <c r="BO127" s="1046"/>
      <c r="BP127" s="1046"/>
      <c r="BQ127" s="1046"/>
      <c r="BR127" s="1046"/>
      <c r="BS127" s="1055"/>
      <c r="BT127" s="1045">
        <v>20</v>
      </c>
      <c r="BU127" s="1046"/>
      <c r="BV127" s="1046"/>
      <c r="BW127" s="1046"/>
      <c r="BX127" s="1046"/>
      <c r="BY127" s="1046"/>
      <c r="BZ127" s="1047"/>
      <c r="CA127" s="234"/>
      <c r="CB127" s="234"/>
      <c r="CC127" s="234"/>
      <c r="CD127" s="234"/>
      <c r="CE127" s="234"/>
      <c r="CF127" s="234"/>
      <c r="CG127" s="231"/>
      <c r="CH127" s="231"/>
      <c r="CI127" s="231"/>
      <c r="CJ127" s="232"/>
      <c r="CK127" s="1043"/>
      <c r="CL127" s="1043"/>
      <c r="CM127" s="1043"/>
      <c r="CN127" s="1043"/>
      <c r="CO127" s="1044"/>
      <c r="CP127" s="1048" t="s">
        <v>460</v>
      </c>
      <c r="CQ127" s="1049"/>
      <c r="CR127" s="1049"/>
      <c r="CS127" s="1049"/>
      <c r="CT127" s="1049"/>
      <c r="CU127" s="1049"/>
      <c r="CV127" s="1049"/>
      <c r="CW127" s="1049"/>
      <c r="CX127" s="1049"/>
      <c r="CY127" s="1049"/>
      <c r="CZ127" s="1049"/>
      <c r="DA127" s="1049"/>
      <c r="DB127" s="1049"/>
      <c r="DC127" s="1049"/>
      <c r="DD127" s="1049"/>
      <c r="DE127" s="1049"/>
      <c r="DF127" s="1050"/>
      <c r="DG127" s="1051">
        <v>54</v>
      </c>
      <c r="DH127" s="1052"/>
      <c r="DI127" s="1052"/>
      <c r="DJ127" s="1052"/>
      <c r="DK127" s="1052"/>
      <c r="DL127" s="1052" t="s">
        <v>112</v>
      </c>
      <c r="DM127" s="1052"/>
      <c r="DN127" s="1052"/>
      <c r="DO127" s="1052"/>
      <c r="DP127" s="1052"/>
      <c r="DQ127" s="1052" t="s">
        <v>112</v>
      </c>
      <c r="DR127" s="1052"/>
      <c r="DS127" s="1052"/>
      <c r="DT127" s="1052"/>
      <c r="DU127" s="1052"/>
      <c r="DV127" s="1053" t="s">
        <v>112</v>
      </c>
      <c r="DW127" s="1053"/>
      <c r="DX127" s="1053"/>
      <c r="DY127" s="1053"/>
      <c r="DZ127" s="1054"/>
    </row>
    <row r="128" spans="1:130" s="197" customFormat="1" ht="26.25" customHeight="1">
      <c r="A128" s="1075" t="s">
        <v>461</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462</v>
      </c>
      <c r="X128" s="1077"/>
      <c r="Y128" s="1077"/>
      <c r="Z128" s="1078"/>
      <c r="AA128" s="1093">
        <v>106167</v>
      </c>
      <c r="AB128" s="1094"/>
      <c r="AC128" s="1094"/>
      <c r="AD128" s="1094"/>
      <c r="AE128" s="1095"/>
      <c r="AF128" s="1096">
        <v>99315</v>
      </c>
      <c r="AG128" s="1094"/>
      <c r="AH128" s="1094"/>
      <c r="AI128" s="1094"/>
      <c r="AJ128" s="1095"/>
      <c r="AK128" s="1096">
        <v>91131</v>
      </c>
      <c r="AL128" s="1094"/>
      <c r="AM128" s="1094"/>
      <c r="AN128" s="1094"/>
      <c r="AO128" s="1095"/>
      <c r="AP128" s="1097"/>
      <c r="AQ128" s="1098"/>
      <c r="AR128" s="1098"/>
      <c r="AS128" s="1098"/>
      <c r="AT128" s="1099"/>
      <c r="AU128" s="235"/>
      <c r="AV128" s="235"/>
      <c r="AW128" s="235"/>
      <c r="AX128" s="1058" t="s">
        <v>463</v>
      </c>
      <c r="AY128" s="954"/>
      <c r="AZ128" s="954"/>
      <c r="BA128" s="954"/>
      <c r="BB128" s="954"/>
      <c r="BC128" s="954"/>
      <c r="BD128" s="954"/>
      <c r="BE128" s="955"/>
      <c r="BF128" s="1070" t="s">
        <v>112</v>
      </c>
      <c r="BG128" s="1071"/>
      <c r="BH128" s="1071"/>
      <c r="BI128" s="1071"/>
      <c r="BJ128" s="1071"/>
      <c r="BK128" s="1071"/>
      <c r="BL128" s="1072"/>
      <c r="BM128" s="1070">
        <v>17.73</v>
      </c>
      <c r="BN128" s="1071"/>
      <c r="BO128" s="1071"/>
      <c r="BP128" s="1071"/>
      <c r="BQ128" s="1071"/>
      <c r="BR128" s="1071"/>
      <c r="BS128" s="1072"/>
      <c r="BT128" s="1070">
        <v>30</v>
      </c>
      <c r="BU128" s="1073"/>
      <c r="BV128" s="1073"/>
      <c r="BW128" s="1073"/>
      <c r="BX128" s="1073"/>
      <c r="BY128" s="1073"/>
      <c r="BZ128" s="107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4" t="s">
        <v>90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64" t="s">
        <v>464</v>
      </c>
      <c r="X129" s="1065"/>
      <c r="Y129" s="1065"/>
      <c r="Z129" s="1066"/>
      <c r="AA129" s="962">
        <v>15897001</v>
      </c>
      <c r="AB129" s="963"/>
      <c r="AC129" s="963"/>
      <c r="AD129" s="963"/>
      <c r="AE129" s="964"/>
      <c r="AF129" s="965">
        <v>15888704</v>
      </c>
      <c r="AG129" s="963"/>
      <c r="AH129" s="963"/>
      <c r="AI129" s="963"/>
      <c r="AJ129" s="964"/>
      <c r="AK129" s="965">
        <v>15608254</v>
      </c>
      <c r="AL129" s="963"/>
      <c r="AM129" s="963"/>
      <c r="AN129" s="963"/>
      <c r="AO129" s="964"/>
      <c r="AP129" s="1067"/>
      <c r="AQ129" s="1068"/>
      <c r="AR129" s="1068"/>
      <c r="AS129" s="1068"/>
      <c r="AT129" s="1069"/>
      <c r="AU129" s="235"/>
      <c r="AV129" s="235"/>
      <c r="AW129" s="235"/>
      <c r="AX129" s="1058" t="s">
        <v>465</v>
      </c>
      <c r="AY129" s="954"/>
      <c r="AZ129" s="954"/>
      <c r="BA129" s="954"/>
      <c r="BB129" s="954"/>
      <c r="BC129" s="954"/>
      <c r="BD129" s="954"/>
      <c r="BE129" s="955"/>
      <c r="BF129" s="1059">
        <v>11.7</v>
      </c>
      <c r="BG129" s="1060"/>
      <c r="BH129" s="1060"/>
      <c r="BI129" s="1060"/>
      <c r="BJ129" s="1060"/>
      <c r="BK129" s="1060"/>
      <c r="BL129" s="1061"/>
      <c r="BM129" s="1059">
        <v>25</v>
      </c>
      <c r="BN129" s="1060"/>
      <c r="BO129" s="1060"/>
      <c r="BP129" s="1060"/>
      <c r="BQ129" s="1060"/>
      <c r="BR129" s="1060"/>
      <c r="BS129" s="1061"/>
      <c r="BT129" s="1059">
        <v>35</v>
      </c>
      <c r="BU129" s="1062"/>
      <c r="BV129" s="1062"/>
      <c r="BW129" s="1062"/>
      <c r="BX129" s="1062"/>
      <c r="BY129" s="1062"/>
      <c r="BZ129" s="106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4" t="s">
        <v>466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64" t="s">
        <v>467</v>
      </c>
      <c r="X130" s="1065"/>
      <c r="Y130" s="1065"/>
      <c r="Z130" s="1066"/>
      <c r="AA130" s="962">
        <v>2799872</v>
      </c>
      <c r="AB130" s="963"/>
      <c r="AC130" s="963"/>
      <c r="AD130" s="963"/>
      <c r="AE130" s="964"/>
      <c r="AF130" s="965">
        <v>2753518</v>
      </c>
      <c r="AG130" s="963"/>
      <c r="AH130" s="963"/>
      <c r="AI130" s="963"/>
      <c r="AJ130" s="964"/>
      <c r="AK130" s="965">
        <v>2688314</v>
      </c>
      <c r="AL130" s="963"/>
      <c r="AM130" s="963"/>
      <c r="AN130" s="963"/>
      <c r="AO130" s="964"/>
      <c r="AP130" s="1067"/>
      <c r="AQ130" s="1068"/>
      <c r="AR130" s="1068"/>
      <c r="AS130" s="1068"/>
      <c r="AT130" s="1069"/>
      <c r="AU130" s="235"/>
      <c r="AV130" s="235"/>
      <c r="AW130" s="235"/>
      <c r="AX130" s="1117" t="s">
        <v>468</v>
      </c>
      <c r="AY130" s="1049"/>
      <c r="AZ130" s="1049"/>
      <c r="BA130" s="1049"/>
      <c r="BB130" s="1049"/>
      <c r="BC130" s="1049"/>
      <c r="BD130" s="1049"/>
      <c r="BE130" s="1050"/>
      <c r="BF130" s="1079">
        <v>44</v>
      </c>
      <c r="BG130" s="1080"/>
      <c r="BH130" s="1080"/>
      <c r="BI130" s="1080"/>
      <c r="BJ130" s="1080"/>
      <c r="BK130" s="1080"/>
      <c r="BL130" s="1081"/>
      <c r="BM130" s="1079">
        <v>350</v>
      </c>
      <c r="BN130" s="1080"/>
      <c r="BO130" s="1080"/>
      <c r="BP130" s="1080"/>
      <c r="BQ130" s="1080"/>
      <c r="BR130" s="1080"/>
      <c r="BS130" s="1081"/>
      <c r="BT130" s="1082"/>
      <c r="BU130" s="1083"/>
      <c r="BV130" s="1083"/>
      <c r="BW130" s="1083"/>
      <c r="BX130" s="1083"/>
      <c r="BY130" s="1083"/>
      <c r="BZ130" s="108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5"/>
      <c r="B131" s="1086"/>
      <c r="C131" s="1086"/>
      <c r="D131" s="1086"/>
      <c r="E131" s="1086"/>
      <c r="F131" s="1086"/>
      <c r="G131" s="1086"/>
      <c r="H131" s="1086"/>
      <c r="I131" s="1086"/>
      <c r="J131" s="1086"/>
      <c r="K131" s="1086"/>
      <c r="L131" s="1086"/>
      <c r="M131" s="1086"/>
      <c r="N131" s="1086"/>
      <c r="O131" s="1086"/>
      <c r="P131" s="1086"/>
      <c r="Q131" s="1086"/>
      <c r="R131" s="1086"/>
      <c r="S131" s="1086"/>
      <c r="T131" s="1086"/>
      <c r="U131" s="1086"/>
      <c r="V131" s="1086"/>
      <c r="W131" s="1087" t="s">
        <v>469</v>
      </c>
      <c r="X131" s="1088"/>
      <c r="Y131" s="1088"/>
      <c r="Z131" s="1089"/>
      <c r="AA131" s="1001">
        <v>13097129</v>
      </c>
      <c r="AB131" s="1002"/>
      <c r="AC131" s="1002"/>
      <c r="AD131" s="1002"/>
      <c r="AE131" s="1003"/>
      <c r="AF131" s="1004">
        <v>13135186</v>
      </c>
      <c r="AG131" s="1002"/>
      <c r="AH131" s="1002"/>
      <c r="AI131" s="1002"/>
      <c r="AJ131" s="1003"/>
      <c r="AK131" s="1004">
        <v>12919940</v>
      </c>
      <c r="AL131" s="1002"/>
      <c r="AM131" s="1002"/>
      <c r="AN131" s="1002"/>
      <c r="AO131" s="1003"/>
      <c r="AP131" s="1090"/>
      <c r="AQ131" s="1091"/>
      <c r="AR131" s="1091"/>
      <c r="AS131" s="1091"/>
      <c r="AT131" s="109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1" t="s">
        <v>470</v>
      </c>
      <c r="B132" s="1102"/>
      <c r="C132" s="1102"/>
      <c r="D132" s="1102"/>
      <c r="E132" s="1102"/>
      <c r="F132" s="1102"/>
      <c r="G132" s="1102"/>
      <c r="H132" s="1102"/>
      <c r="I132" s="1102"/>
      <c r="J132" s="1102"/>
      <c r="K132" s="1102"/>
      <c r="L132" s="1102"/>
      <c r="M132" s="1102"/>
      <c r="N132" s="1102"/>
      <c r="O132" s="1102"/>
      <c r="P132" s="1102"/>
      <c r="Q132" s="1102"/>
      <c r="R132" s="1102"/>
      <c r="S132" s="1102"/>
      <c r="T132" s="1102"/>
      <c r="U132" s="1102"/>
      <c r="V132" s="1105" t="s">
        <v>471</v>
      </c>
      <c r="W132" s="1105"/>
      <c r="X132" s="1105"/>
      <c r="Y132" s="1105"/>
      <c r="Z132" s="1106"/>
      <c r="AA132" s="1107">
        <v>13.599033800000001</v>
      </c>
      <c r="AB132" s="1108"/>
      <c r="AC132" s="1108"/>
      <c r="AD132" s="1108"/>
      <c r="AE132" s="1109"/>
      <c r="AF132" s="1110">
        <v>12.06754134</v>
      </c>
      <c r="AG132" s="1108"/>
      <c r="AH132" s="1108"/>
      <c r="AI132" s="1108"/>
      <c r="AJ132" s="1109"/>
      <c r="AK132" s="1110">
        <v>9.4336274010000007</v>
      </c>
      <c r="AL132" s="1108"/>
      <c r="AM132" s="1108"/>
      <c r="AN132" s="1108"/>
      <c r="AO132" s="1109"/>
      <c r="AP132" s="991"/>
      <c r="AQ132" s="992"/>
      <c r="AR132" s="992"/>
      <c r="AS132" s="992"/>
      <c r="AT132" s="111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3"/>
      <c r="B133" s="1104"/>
      <c r="C133" s="1104"/>
      <c r="D133" s="1104"/>
      <c r="E133" s="1104"/>
      <c r="F133" s="1104"/>
      <c r="G133" s="1104"/>
      <c r="H133" s="1104"/>
      <c r="I133" s="1104"/>
      <c r="J133" s="1104"/>
      <c r="K133" s="1104"/>
      <c r="L133" s="1104"/>
      <c r="M133" s="1104"/>
      <c r="N133" s="1104"/>
      <c r="O133" s="1104"/>
      <c r="P133" s="1104"/>
      <c r="Q133" s="1104"/>
      <c r="R133" s="1104"/>
      <c r="S133" s="1104"/>
      <c r="T133" s="1104"/>
      <c r="U133" s="1104"/>
      <c r="V133" s="1112" t="s">
        <v>472</v>
      </c>
      <c r="W133" s="1112"/>
      <c r="X133" s="1112"/>
      <c r="Y133" s="1112"/>
      <c r="Z133" s="1113"/>
      <c r="AA133" s="1114">
        <v>15</v>
      </c>
      <c r="AB133" s="1115"/>
      <c r="AC133" s="1115"/>
      <c r="AD133" s="1115"/>
      <c r="AE133" s="1116"/>
      <c r="AF133" s="1114">
        <v>13.5</v>
      </c>
      <c r="AG133" s="1115"/>
      <c r="AH133" s="1115"/>
      <c r="AI133" s="1115"/>
      <c r="AJ133" s="1116"/>
      <c r="AK133" s="1114">
        <v>11.7</v>
      </c>
      <c r="AL133" s="1115"/>
      <c r="AM133" s="1115"/>
      <c r="AN133" s="1115"/>
      <c r="AO133" s="1116"/>
      <c r="AP133" s="1032"/>
      <c r="AQ133" s="1033"/>
      <c r="AR133" s="1033"/>
      <c r="AS133" s="1033"/>
      <c r="AT133" s="110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21" t="s">
        <v>475</v>
      </c>
      <c r="L7" s="254"/>
      <c r="M7" s="255" t="s">
        <v>476</v>
      </c>
      <c r="N7" s="256"/>
    </row>
    <row r="8" spans="1:16">
      <c r="A8" s="248"/>
      <c r="B8" s="244"/>
      <c r="C8" s="244"/>
      <c r="D8" s="244"/>
      <c r="E8" s="244"/>
      <c r="F8" s="244"/>
      <c r="G8" s="257"/>
      <c r="H8" s="258"/>
      <c r="I8" s="258"/>
      <c r="J8" s="259"/>
      <c r="K8" s="1122"/>
      <c r="L8" s="260" t="s">
        <v>477</v>
      </c>
      <c r="M8" s="261" t="s">
        <v>478</v>
      </c>
      <c r="N8" s="262" t="s">
        <v>479</v>
      </c>
    </row>
    <row r="9" spans="1:16">
      <c r="A9" s="248"/>
      <c r="B9" s="244"/>
      <c r="C9" s="244"/>
      <c r="D9" s="244"/>
      <c r="E9" s="244"/>
      <c r="F9" s="244"/>
      <c r="G9" s="1123" t="s">
        <v>480</v>
      </c>
      <c r="H9" s="1124"/>
      <c r="I9" s="1124"/>
      <c r="J9" s="1125"/>
      <c r="K9" s="263">
        <v>4198427</v>
      </c>
      <c r="L9" s="264">
        <v>90657</v>
      </c>
      <c r="M9" s="265">
        <v>84248</v>
      </c>
      <c r="N9" s="266">
        <v>7.6</v>
      </c>
    </row>
    <row r="10" spans="1:16">
      <c r="A10" s="248"/>
      <c r="B10" s="244"/>
      <c r="C10" s="244"/>
      <c r="D10" s="244"/>
      <c r="E10" s="244"/>
      <c r="F10" s="244"/>
      <c r="G10" s="1123" t="s">
        <v>481</v>
      </c>
      <c r="H10" s="1124"/>
      <c r="I10" s="1124"/>
      <c r="J10" s="1125"/>
      <c r="K10" s="267">
        <v>753316</v>
      </c>
      <c r="L10" s="268">
        <v>16266</v>
      </c>
      <c r="M10" s="269">
        <v>7169</v>
      </c>
      <c r="N10" s="270">
        <v>126.9</v>
      </c>
    </row>
    <row r="11" spans="1:16" ht="13.5" customHeight="1">
      <c r="A11" s="248"/>
      <c r="B11" s="244"/>
      <c r="C11" s="244"/>
      <c r="D11" s="244"/>
      <c r="E11" s="244"/>
      <c r="F11" s="244"/>
      <c r="G11" s="1123" t="s">
        <v>482</v>
      </c>
      <c r="H11" s="1124"/>
      <c r="I11" s="1124"/>
      <c r="J11" s="1125"/>
      <c r="K11" s="267">
        <v>620551</v>
      </c>
      <c r="L11" s="268">
        <v>13400</v>
      </c>
      <c r="M11" s="269">
        <v>9152</v>
      </c>
      <c r="N11" s="270">
        <v>46.4</v>
      </c>
    </row>
    <row r="12" spans="1:16" ht="13.5" customHeight="1">
      <c r="A12" s="248"/>
      <c r="B12" s="244"/>
      <c r="C12" s="244"/>
      <c r="D12" s="244"/>
      <c r="E12" s="244"/>
      <c r="F12" s="244"/>
      <c r="G12" s="1123" t="s">
        <v>483</v>
      </c>
      <c r="H12" s="1124"/>
      <c r="I12" s="1124"/>
      <c r="J12" s="1125"/>
      <c r="K12" s="267">
        <v>54602</v>
      </c>
      <c r="L12" s="268">
        <v>1179</v>
      </c>
      <c r="M12" s="269">
        <v>893</v>
      </c>
      <c r="N12" s="270">
        <v>32</v>
      </c>
    </row>
    <row r="13" spans="1:16" ht="13.5" customHeight="1">
      <c r="A13" s="248"/>
      <c r="B13" s="244"/>
      <c r="C13" s="244"/>
      <c r="D13" s="244"/>
      <c r="E13" s="244"/>
      <c r="F13" s="244"/>
      <c r="G13" s="1123" t="s">
        <v>484</v>
      </c>
      <c r="H13" s="1124"/>
      <c r="I13" s="1124"/>
      <c r="J13" s="1125"/>
      <c r="K13" s="267" t="s">
        <v>485</v>
      </c>
      <c r="L13" s="268" t="s">
        <v>485</v>
      </c>
      <c r="M13" s="269">
        <v>3</v>
      </c>
      <c r="N13" s="270" t="s">
        <v>485</v>
      </c>
    </row>
    <row r="14" spans="1:16" ht="13.5" customHeight="1">
      <c r="A14" s="248"/>
      <c r="B14" s="244"/>
      <c r="C14" s="244"/>
      <c r="D14" s="244"/>
      <c r="E14" s="244"/>
      <c r="F14" s="244"/>
      <c r="G14" s="1123" t="s">
        <v>486</v>
      </c>
      <c r="H14" s="1124"/>
      <c r="I14" s="1124"/>
      <c r="J14" s="1125"/>
      <c r="K14" s="267">
        <v>180727</v>
      </c>
      <c r="L14" s="268">
        <v>3902</v>
      </c>
      <c r="M14" s="269">
        <v>3652</v>
      </c>
      <c r="N14" s="270">
        <v>6.8</v>
      </c>
    </row>
    <row r="15" spans="1:16" ht="13.5" customHeight="1">
      <c r="A15" s="248"/>
      <c r="B15" s="244"/>
      <c r="C15" s="244"/>
      <c r="D15" s="244"/>
      <c r="E15" s="244"/>
      <c r="F15" s="244"/>
      <c r="G15" s="1123" t="s">
        <v>487</v>
      </c>
      <c r="H15" s="1124"/>
      <c r="I15" s="1124"/>
      <c r="J15" s="1125"/>
      <c r="K15" s="267">
        <v>121763</v>
      </c>
      <c r="L15" s="268">
        <v>2629</v>
      </c>
      <c r="M15" s="269">
        <v>2134</v>
      </c>
      <c r="N15" s="270">
        <v>23.2</v>
      </c>
    </row>
    <row r="16" spans="1:16">
      <c r="A16" s="248"/>
      <c r="B16" s="244"/>
      <c r="C16" s="244"/>
      <c r="D16" s="244"/>
      <c r="E16" s="244"/>
      <c r="F16" s="244"/>
      <c r="G16" s="1126" t="s">
        <v>488</v>
      </c>
      <c r="H16" s="1127"/>
      <c r="I16" s="1127"/>
      <c r="J16" s="1128"/>
      <c r="K16" s="268">
        <v>-542040</v>
      </c>
      <c r="L16" s="268">
        <v>-11704</v>
      </c>
      <c r="M16" s="269">
        <v>-9248</v>
      </c>
      <c r="N16" s="270">
        <v>26.6</v>
      </c>
    </row>
    <row r="17" spans="1:16">
      <c r="A17" s="248"/>
      <c r="B17" s="244"/>
      <c r="C17" s="244"/>
      <c r="D17" s="244"/>
      <c r="E17" s="244"/>
      <c r="F17" s="244"/>
      <c r="G17" s="1126" t="s">
        <v>169</v>
      </c>
      <c r="H17" s="1127"/>
      <c r="I17" s="1127"/>
      <c r="J17" s="1128"/>
      <c r="K17" s="268">
        <v>5387346</v>
      </c>
      <c r="L17" s="268">
        <v>116330</v>
      </c>
      <c r="M17" s="269">
        <v>98003</v>
      </c>
      <c r="N17" s="270">
        <v>18.7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18" t="s">
        <v>493</v>
      </c>
      <c r="H21" s="1119"/>
      <c r="I21" s="1119"/>
      <c r="J21" s="1120"/>
      <c r="K21" s="280">
        <v>10.210000000000001</v>
      </c>
      <c r="L21" s="281">
        <v>9.39</v>
      </c>
      <c r="M21" s="282">
        <v>0.82</v>
      </c>
      <c r="N21" s="249"/>
      <c r="O21" s="283"/>
      <c r="P21" s="279"/>
    </row>
    <row r="22" spans="1:16" s="284" customFormat="1">
      <c r="A22" s="279"/>
      <c r="B22" s="249"/>
      <c r="C22" s="249"/>
      <c r="D22" s="249"/>
      <c r="E22" s="249"/>
      <c r="F22" s="249"/>
      <c r="G22" s="1118" t="s">
        <v>494</v>
      </c>
      <c r="H22" s="1119"/>
      <c r="I22" s="1119"/>
      <c r="J22" s="1120"/>
      <c r="K22" s="285">
        <v>94.4</v>
      </c>
      <c r="L22" s="286">
        <v>97</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21" t="s">
        <v>475</v>
      </c>
      <c r="L30" s="254"/>
      <c r="M30" s="255" t="s">
        <v>476</v>
      </c>
      <c r="N30" s="256"/>
    </row>
    <row r="31" spans="1:16">
      <c r="A31" s="248"/>
      <c r="B31" s="244"/>
      <c r="C31" s="244"/>
      <c r="D31" s="244"/>
      <c r="E31" s="244"/>
      <c r="F31" s="244"/>
      <c r="G31" s="257"/>
      <c r="H31" s="258"/>
      <c r="I31" s="258"/>
      <c r="J31" s="259"/>
      <c r="K31" s="1122"/>
      <c r="L31" s="260" t="s">
        <v>477</v>
      </c>
      <c r="M31" s="261" t="s">
        <v>478</v>
      </c>
      <c r="N31" s="262" t="s">
        <v>479</v>
      </c>
    </row>
    <row r="32" spans="1:16" ht="27" customHeight="1">
      <c r="A32" s="248"/>
      <c r="B32" s="244"/>
      <c r="C32" s="244"/>
      <c r="D32" s="244"/>
      <c r="E32" s="244"/>
      <c r="F32" s="244"/>
      <c r="G32" s="1134" t="s">
        <v>497</v>
      </c>
      <c r="H32" s="1135"/>
      <c r="I32" s="1135"/>
      <c r="J32" s="1136"/>
      <c r="K32" s="294">
        <v>3141391</v>
      </c>
      <c r="L32" s="294">
        <v>67833</v>
      </c>
      <c r="M32" s="295">
        <v>64926</v>
      </c>
      <c r="N32" s="296">
        <v>4.5</v>
      </c>
    </row>
    <row r="33" spans="1:16" ht="13.5" customHeight="1">
      <c r="A33" s="248"/>
      <c r="B33" s="244"/>
      <c r="C33" s="244"/>
      <c r="D33" s="244"/>
      <c r="E33" s="244"/>
      <c r="F33" s="244"/>
      <c r="G33" s="1134" t="s">
        <v>498</v>
      </c>
      <c r="H33" s="1135"/>
      <c r="I33" s="1135"/>
      <c r="J33" s="1136"/>
      <c r="K33" s="294" t="s">
        <v>485</v>
      </c>
      <c r="L33" s="294" t="s">
        <v>485</v>
      </c>
      <c r="M33" s="295" t="s">
        <v>485</v>
      </c>
      <c r="N33" s="296" t="s">
        <v>485</v>
      </c>
    </row>
    <row r="34" spans="1:16" ht="27" customHeight="1">
      <c r="A34" s="248"/>
      <c r="B34" s="244"/>
      <c r="C34" s="244"/>
      <c r="D34" s="244"/>
      <c r="E34" s="244"/>
      <c r="F34" s="244"/>
      <c r="G34" s="1134" t="s">
        <v>499</v>
      </c>
      <c r="H34" s="1135"/>
      <c r="I34" s="1135"/>
      <c r="J34" s="1136"/>
      <c r="K34" s="294" t="s">
        <v>485</v>
      </c>
      <c r="L34" s="294" t="s">
        <v>485</v>
      </c>
      <c r="M34" s="295">
        <v>24</v>
      </c>
      <c r="N34" s="296" t="s">
        <v>485</v>
      </c>
    </row>
    <row r="35" spans="1:16" ht="27" customHeight="1">
      <c r="A35" s="248"/>
      <c r="B35" s="244"/>
      <c r="C35" s="244"/>
      <c r="D35" s="244"/>
      <c r="E35" s="244"/>
      <c r="F35" s="244"/>
      <c r="G35" s="1134" t="s">
        <v>500</v>
      </c>
      <c r="H35" s="1135"/>
      <c r="I35" s="1135"/>
      <c r="J35" s="1136"/>
      <c r="K35" s="294">
        <v>673619</v>
      </c>
      <c r="L35" s="294">
        <v>14546</v>
      </c>
      <c r="M35" s="295">
        <v>18007</v>
      </c>
      <c r="N35" s="296">
        <v>-19.2</v>
      </c>
    </row>
    <row r="36" spans="1:16" ht="27" customHeight="1">
      <c r="A36" s="248"/>
      <c r="B36" s="244"/>
      <c r="C36" s="244"/>
      <c r="D36" s="244"/>
      <c r="E36" s="244"/>
      <c r="F36" s="244"/>
      <c r="G36" s="1134" t="s">
        <v>501</v>
      </c>
      <c r="H36" s="1135"/>
      <c r="I36" s="1135"/>
      <c r="J36" s="1136"/>
      <c r="K36" s="294">
        <v>120049</v>
      </c>
      <c r="L36" s="294">
        <v>2592</v>
      </c>
      <c r="M36" s="295">
        <v>3275</v>
      </c>
      <c r="N36" s="296">
        <v>-20.9</v>
      </c>
    </row>
    <row r="37" spans="1:16" ht="13.5" customHeight="1">
      <c r="A37" s="248"/>
      <c r="B37" s="244"/>
      <c r="C37" s="244"/>
      <c r="D37" s="244"/>
      <c r="E37" s="244"/>
      <c r="F37" s="244"/>
      <c r="G37" s="1134" t="s">
        <v>502</v>
      </c>
      <c r="H37" s="1135"/>
      <c r="I37" s="1135"/>
      <c r="J37" s="1136"/>
      <c r="K37" s="294">
        <v>63205</v>
      </c>
      <c r="L37" s="294">
        <v>1365</v>
      </c>
      <c r="M37" s="295">
        <v>1233</v>
      </c>
      <c r="N37" s="296">
        <v>10.7</v>
      </c>
    </row>
    <row r="38" spans="1:16" ht="27" customHeight="1">
      <c r="A38" s="248"/>
      <c r="B38" s="244"/>
      <c r="C38" s="244"/>
      <c r="D38" s="244"/>
      <c r="E38" s="244"/>
      <c r="F38" s="244"/>
      <c r="G38" s="1137" t="s">
        <v>503</v>
      </c>
      <c r="H38" s="1138"/>
      <c r="I38" s="1138"/>
      <c r="J38" s="1139"/>
      <c r="K38" s="297" t="s">
        <v>485</v>
      </c>
      <c r="L38" s="297" t="s">
        <v>485</v>
      </c>
      <c r="M38" s="298">
        <v>9</v>
      </c>
      <c r="N38" s="299" t="s">
        <v>485</v>
      </c>
      <c r="O38" s="293"/>
    </row>
    <row r="39" spans="1:16">
      <c r="A39" s="248"/>
      <c r="B39" s="244"/>
      <c r="C39" s="244"/>
      <c r="D39" s="244"/>
      <c r="E39" s="244"/>
      <c r="F39" s="244"/>
      <c r="G39" s="1137" t="s">
        <v>504</v>
      </c>
      <c r="H39" s="1138"/>
      <c r="I39" s="1138"/>
      <c r="J39" s="1139"/>
      <c r="K39" s="300">
        <v>-91131</v>
      </c>
      <c r="L39" s="300">
        <v>-1968</v>
      </c>
      <c r="M39" s="301">
        <v>-4280</v>
      </c>
      <c r="N39" s="302">
        <v>-54</v>
      </c>
      <c r="O39" s="293"/>
    </row>
    <row r="40" spans="1:16" ht="27" customHeight="1">
      <c r="A40" s="248"/>
      <c r="B40" s="244"/>
      <c r="C40" s="244"/>
      <c r="D40" s="244"/>
      <c r="E40" s="244"/>
      <c r="F40" s="244"/>
      <c r="G40" s="1134" t="s">
        <v>505</v>
      </c>
      <c r="H40" s="1135"/>
      <c r="I40" s="1135"/>
      <c r="J40" s="1136"/>
      <c r="K40" s="300">
        <v>-2688314</v>
      </c>
      <c r="L40" s="300">
        <v>-58049</v>
      </c>
      <c r="M40" s="301">
        <v>-56807</v>
      </c>
      <c r="N40" s="302">
        <v>2.2000000000000002</v>
      </c>
      <c r="O40" s="293"/>
    </row>
    <row r="41" spans="1:16">
      <c r="A41" s="248"/>
      <c r="B41" s="244"/>
      <c r="C41" s="244"/>
      <c r="D41" s="244"/>
      <c r="E41" s="244"/>
      <c r="F41" s="244"/>
      <c r="G41" s="1140" t="s">
        <v>280</v>
      </c>
      <c r="H41" s="1141"/>
      <c r="I41" s="1141"/>
      <c r="J41" s="1142"/>
      <c r="K41" s="294">
        <v>1218819</v>
      </c>
      <c r="L41" s="300">
        <v>26318</v>
      </c>
      <c r="M41" s="301">
        <v>26387</v>
      </c>
      <c r="N41" s="302">
        <v>-0.3</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29" t="s">
        <v>475</v>
      </c>
      <c r="J49" s="1131" t="s">
        <v>509</v>
      </c>
      <c r="K49" s="1132"/>
      <c r="L49" s="1132"/>
      <c r="M49" s="1132"/>
      <c r="N49" s="1133"/>
    </row>
    <row r="50" spans="1:14">
      <c r="A50" s="248"/>
      <c r="B50" s="244"/>
      <c r="C50" s="244"/>
      <c r="D50" s="244"/>
      <c r="E50" s="244"/>
      <c r="F50" s="244"/>
      <c r="G50" s="312"/>
      <c r="H50" s="313"/>
      <c r="I50" s="1130"/>
      <c r="J50" s="314" t="s">
        <v>510</v>
      </c>
      <c r="K50" s="315" t="s">
        <v>511</v>
      </c>
      <c r="L50" s="316" t="s">
        <v>512</v>
      </c>
      <c r="M50" s="317" t="s">
        <v>513</v>
      </c>
      <c r="N50" s="318" t="s">
        <v>514</v>
      </c>
    </row>
    <row r="51" spans="1:14">
      <c r="A51" s="248"/>
      <c r="B51" s="244"/>
      <c r="C51" s="244"/>
      <c r="D51" s="244"/>
      <c r="E51" s="244"/>
      <c r="F51" s="244"/>
      <c r="G51" s="310" t="s">
        <v>515</v>
      </c>
      <c r="H51" s="311"/>
      <c r="I51" s="319">
        <v>3734372</v>
      </c>
      <c r="J51" s="320">
        <v>77560</v>
      </c>
      <c r="K51" s="321">
        <v>24.1</v>
      </c>
      <c r="L51" s="322">
        <v>61882</v>
      </c>
      <c r="M51" s="323">
        <v>6.7</v>
      </c>
      <c r="N51" s="324">
        <v>17.399999999999999</v>
      </c>
    </row>
    <row r="52" spans="1:14">
      <c r="A52" s="248"/>
      <c r="B52" s="244"/>
      <c r="C52" s="244"/>
      <c r="D52" s="244"/>
      <c r="E52" s="244"/>
      <c r="F52" s="244"/>
      <c r="G52" s="325"/>
      <c r="H52" s="326" t="s">
        <v>516</v>
      </c>
      <c r="I52" s="327">
        <v>2956134</v>
      </c>
      <c r="J52" s="328">
        <v>61397</v>
      </c>
      <c r="K52" s="329">
        <v>36.5</v>
      </c>
      <c r="L52" s="330">
        <v>32175</v>
      </c>
      <c r="M52" s="331">
        <v>0</v>
      </c>
      <c r="N52" s="332">
        <v>36.5</v>
      </c>
    </row>
    <row r="53" spans="1:14">
      <c r="A53" s="248"/>
      <c r="B53" s="244"/>
      <c r="C53" s="244"/>
      <c r="D53" s="244"/>
      <c r="E53" s="244"/>
      <c r="F53" s="244"/>
      <c r="G53" s="310" t="s">
        <v>517</v>
      </c>
      <c r="H53" s="311"/>
      <c r="I53" s="319">
        <v>3688828</v>
      </c>
      <c r="J53" s="320">
        <v>77495</v>
      </c>
      <c r="K53" s="321">
        <v>-0.1</v>
      </c>
      <c r="L53" s="322">
        <v>67201</v>
      </c>
      <c r="M53" s="323">
        <v>8.6</v>
      </c>
      <c r="N53" s="324">
        <v>-8.6999999999999993</v>
      </c>
    </row>
    <row r="54" spans="1:14">
      <c r="A54" s="248"/>
      <c r="B54" s="244"/>
      <c r="C54" s="244"/>
      <c r="D54" s="244"/>
      <c r="E54" s="244"/>
      <c r="F54" s="244"/>
      <c r="G54" s="325"/>
      <c r="H54" s="326" t="s">
        <v>516</v>
      </c>
      <c r="I54" s="327">
        <v>2026831</v>
      </c>
      <c r="J54" s="328">
        <v>42580</v>
      </c>
      <c r="K54" s="329">
        <v>-30.6</v>
      </c>
      <c r="L54" s="330">
        <v>35210</v>
      </c>
      <c r="M54" s="331">
        <v>9.4</v>
      </c>
      <c r="N54" s="332">
        <v>-40</v>
      </c>
    </row>
    <row r="55" spans="1:14">
      <c r="A55" s="248"/>
      <c r="B55" s="244"/>
      <c r="C55" s="244"/>
      <c r="D55" s="244"/>
      <c r="E55" s="244"/>
      <c r="F55" s="244"/>
      <c r="G55" s="310" t="s">
        <v>518</v>
      </c>
      <c r="H55" s="311"/>
      <c r="I55" s="319">
        <v>4429260</v>
      </c>
      <c r="J55" s="320">
        <v>93753</v>
      </c>
      <c r="K55" s="321">
        <v>21</v>
      </c>
      <c r="L55" s="322">
        <v>75709</v>
      </c>
      <c r="M55" s="323">
        <v>12.7</v>
      </c>
      <c r="N55" s="324">
        <v>8.3000000000000007</v>
      </c>
    </row>
    <row r="56" spans="1:14">
      <c r="A56" s="248"/>
      <c r="B56" s="244"/>
      <c r="C56" s="244"/>
      <c r="D56" s="244"/>
      <c r="E56" s="244"/>
      <c r="F56" s="244"/>
      <c r="G56" s="325"/>
      <c r="H56" s="326" t="s">
        <v>516</v>
      </c>
      <c r="I56" s="327">
        <v>3152940</v>
      </c>
      <c r="J56" s="328">
        <v>66737</v>
      </c>
      <c r="K56" s="329">
        <v>56.7</v>
      </c>
      <c r="L56" s="330">
        <v>35212</v>
      </c>
      <c r="M56" s="331">
        <v>0</v>
      </c>
      <c r="N56" s="332">
        <v>56.7</v>
      </c>
    </row>
    <row r="57" spans="1:14">
      <c r="A57" s="248"/>
      <c r="B57" s="244"/>
      <c r="C57" s="244"/>
      <c r="D57" s="244"/>
      <c r="E57" s="244"/>
      <c r="F57" s="244"/>
      <c r="G57" s="310" t="s">
        <v>519</v>
      </c>
      <c r="H57" s="311"/>
      <c r="I57" s="319">
        <v>2979451</v>
      </c>
      <c r="J57" s="320">
        <v>63513</v>
      </c>
      <c r="K57" s="321">
        <v>-32.299999999999997</v>
      </c>
      <c r="L57" s="322">
        <v>90961</v>
      </c>
      <c r="M57" s="323">
        <v>20.100000000000001</v>
      </c>
      <c r="N57" s="324">
        <v>-52.4</v>
      </c>
    </row>
    <row r="58" spans="1:14">
      <c r="A58" s="248"/>
      <c r="B58" s="244"/>
      <c r="C58" s="244"/>
      <c r="D58" s="244"/>
      <c r="E58" s="244"/>
      <c r="F58" s="244"/>
      <c r="G58" s="325"/>
      <c r="H58" s="326" t="s">
        <v>516</v>
      </c>
      <c r="I58" s="327">
        <v>1945165</v>
      </c>
      <c r="J58" s="328">
        <v>41465</v>
      </c>
      <c r="K58" s="329">
        <v>-37.9</v>
      </c>
      <c r="L58" s="330">
        <v>37720</v>
      </c>
      <c r="M58" s="331">
        <v>7.1</v>
      </c>
      <c r="N58" s="332">
        <v>-45</v>
      </c>
    </row>
    <row r="59" spans="1:14">
      <c r="A59" s="248"/>
      <c r="B59" s="244"/>
      <c r="C59" s="244"/>
      <c r="D59" s="244"/>
      <c r="E59" s="244"/>
      <c r="F59" s="244"/>
      <c r="G59" s="310" t="s">
        <v>520</v>
      </c>
      <c r="H59" s="311"/>
      <c r="I59" s="319">
        <v>3143698</v>
      </c>
      <c r="J59" s="320">
        <v>67882</v>
      </c>
      <c r="K59" s="321">
        <v>6.9</v>
      </c>
      <c r="L59" s="322">
        <v>106614</v>
      </c>
      <c r="M59" s="323">
        <v>17.2</v>
      </c>
      <c r="N59" s="324">
        <v>-10.3</v>
      </c>
    </row>
    <row r="60" spans="1:14">
      <c r="A60" s="248"/>
      <c r="B60" s="244"/>
      <c r="C60" s="244"/>
      <c r="D60" s="244"/>
      <c r="E60" s="244"/>
      <c r="F60" s="244"/>
      <c r="G60" s="325"/>
      <c r="H60" s="326" t="s">
        <v>516</v>
      </c>
      <c r="I60" s="333">
        <v>2391983</v>
      </c>
      <c r="J60" s="328">
        <v>51650</v>
      </c>
      <c r="K60" s="329">
        <v>24.6</v>
      </c>
      <c r="L60" s="330">
        <v>45545</v>
      </c>
      <c r="M60" s="331">
        <v>20.7</v>
      </c>
      <c r="N60" s="332">
        <v>3.9</v>
      </c>
    </row>
    <row r="61" spans="1:14">
      <c r="A61" s="248"/>
      <c r="B61" s="244"/>
      <c r="C61" s="244"/>
      <c r="D61" s="244"/>
      <c r="E61" s="244"/>
      <c r="F61" s="244"/>
      <c r="G61" s="310" t="s">
        <v>521</v>
      </c>
      <c r="H61" s="334"/>
      <c r="I61" s="335">
        <v>3595122</v>
      </c>
      <c r="J61" s="336">
        <v>76041</v>
      </c>
      <c r="K61" s="337">
        <v>3.9</v>
      </c>
      <c r="L61" s="338">
        <v>80473</v>
      </c>
      <c r="M61" s="339">
        <v>13.1</v>
      </c>
      <c r="N61" s="324">
        <v>-9.1999999999999993</v>
      </c>
    </row>
    <row r="62" spans="1:14">
      <c r="A62" s="248"/>
      <c r="B62" s="244"/>
      <c r="C62" s="244"/>
      <c r="D62" s="244"/>
      <c r="E62" s="244"/>
      <c r="F62" s="244"/>
      <c r="G62" s="325"/>
      <c r="H62" s="326" t="s">
        <v>516</v>
      </c>
      <c r="I62" s="327">
        <v>2494611</v>
      </c>
      <c r="J62" s="328">
        <v>52766</v>
      </c>
      <c r="K62" s="329">
        <v>9.9</v>
      </c>
      <c r="L62" s="330">
        <v>37172</v>
      </c>
      <c r="M62" s="331">
        <v>7.4</v>
      </c>
      <c r="N62" s="332">
        <v>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43" t="s">
        <v>3</v>
      </c>
      <c r="D47" s="1143"/>
      <c r="E47" s="1144"/>
      <c r="F47" s="11">
        <v>7.36</v>
      </c>
      <c r="G47" s="12">
        <v>12.47</v>
      </c>
      <c r="H47" s="12">
        <v>18.97</v>
      </c>
      <c r="I47" s="12">
        <v>18.989999999999998</v>
      </c>
      <c r="J47" s="13">
        <v>19.34</v>
      </c>
    </row>
    <row r="48" spans="2:10" ht="57.75" customHeight="1">
      <c r="B48" s="14"/>
      <c r="C48" s="1145" t="s">
        <v>4</v>
      </c>
      <c r="D48" s="1145"/>
      <c r="E48" s="1146"/>
      <c r="F48" s="15">
        <v>15.51</v>
      </c>
      <c r="G48" s="16">
        <v>15.34</v>
      </c>
      <c r="H48" s="16">
        <v>10.37</v>
      </c>
      <c r="I48" s="16">
        <v>8.6199999999999992</v>
      </c>
      <c r="J48" s="17">
        <v>8.66</v>
      </c>
    </row>
    <row r="49" spans="2:10" ht="57.75" customHeight="1" thickBot="1">
      <c r="B49" s="18"/>
      <c r="C49" s="1147" t="s">
        <v>5</v>
      </c>
      <c r="D49" s="1147"/>
      <c r="E49" s="1148"/>
      <c r="F49" s="19">
        <v>7.83</v>
      </c>
      <c r="G49" s="20">
        <v>4.46</v>
      </c>
      <c r="H49" s="20">
        <v>1.0900000000000001</v>
      </c>
      <c r="I49" s="20" t="s">
        <v>528</v>
      </c>
      <c r="J49" s="21" t="s">
        <v>529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5" t="s">
        <v>530</v>
      </c>
      <c r="D34" s="1155"/>
      <c r="E34" s="1156"/>
      <c r="F34" s="32" t="s">
        <v>531</v>
      </c>
      <c r="G34" s="33" t="s">
        <v>532</v>
      </c>
      <c r="H34" s="33" t="s">
        <v>533</v>
      </c>
      <c r="I34" s="33" t="s">
        <v>534</v>
      </c>
      <c r="J34" s="34" t="s">
        <v>535</v>
      </c>
      <c r="K34" s="22"/>
      <c r="L34" s="22"/>
      <c r="M34" s="22"/>
      <c r="N34" s="22"/>
      <c r="O34" s="22"/>
      <c r="P34" s="22"/>
    </row>
    <row r="35" spans="1:16" ht="39" customHeight="1">
      <c r="A35" s="22"/>
      <c r="B35" s="35"/>
      <c r="C35" s="1149" t="s">
        <v>536</v>
      </c>
      <c r="D35" s="1150"/>
      <c r="E35" s="1151"/>
      <c r="F35" s="36">
        <v>1.51</v>
      </c>
      <c r="G35" s="37">
        <v>0.64</v>
      </c>
      <c r="H35" s="37">
        <v>0.47</v>
      </c>
      <c r="I35" s="37">
        <v>0.09</v>
      </c>
      <c r="J35" s="38" t="s">
        <v>537</v>
      </c>
      <c r="K35" s="22"/>
      <c r="L35" s="22"/>
      <c r="M35" s="22"/>
      <c r="N35" s="22"/>
      <c r="O35" s="22"/>
      <c r="P35" s="22"/>
    </row>
    <row r="36" spans="1:16" ht="39" customHeight="1">
      <c r="A36" s="22"/>
      <c r="B36" s="35"/>
      <c r="C36" s="1149" t="s">
        <v>538</v>
      </c>
      <c r="D36" s="1150"/>
      <c r="E36" s="1151"/>
      <c r="F36" s="36">
        <v>11.72</v>
      </c>
      <c r="G36" s="37">
        <v>11.56</v>
      </c>
      <c r="H36" s="37">
        <v>11.67</v>
      </c>
      <c r="I36" s="37">
        <v>10.91</v>
      </c>
      <c r="J36" s="38">
        <v>10.44</v>
      </c>
      <c r="K36" s="22"/>
      <c r="L36" s="22"/>
      <c r="M36" s="22"/>
      <c r="N36" s="22"/>
      <c r="O36" s="22"/>
      <c r="P36" s="22"/>
    </row>
    <row r="37" spans="1:16" ht="39" customHeight="1">
      <c r="A37" s="22"/>
      <c r="B37" s="35"/>
      <c r="C37" s="1149" t="s">
        <v>539</v>
      </c>
      <c r="D37" s="1150"/>
      <c r="E37" s="1151"/>
      <c r="F37" s="36">
        <v>16.46</v>
      </c>
      <c r="G37" s="37">
        <v>16.32</v>
      </c>
      <c r="H37" s="37">
        <v>11.37</v>
      </c>
      <c r="I37" s="37">
        <v>9.6199999999999992</v>
      </c>
      <c r="J37" s="38">
        <v>9.6999999999999993</v>
      </c>
      <c r="K37" s="22"/>
      <c r="L37" s="22"/>
      <c r="M37" s="22"/>
      <c r="N37" s="22"/>
      <c r="O37" s="22"/>
      <c r="P37" s="22"/>
    </row>
    <row r="38" spans="1:16" ht="39" customHeight="1">
      <c r="A38" s="22"/>
      <c r="B38" s="35"/>
      <c r="C38" s="1149" t="s">
        <v>540</v>
      </c>
      <c r="D38" s="1150"/>
      <c r="E38" s="1151"/>
      <c r="F38" s="36">
        <v>7.68</v>
      </c>
      <c r="G38" s="37">
        <v>7</v>
      </c>
      <c r="H38" s="37">
        <v>6.2</v>
      </c>
      <c r="I38" s="37">
        <v>6.12</v>
      </c>
      <c r="J38" s="38">
        <v>6.16</v>
      </c>
      <c r="K38" s="22"/>
      <c r="L38" s="22"/>
      <c r="M38" s="22"/>
      <c r="N38" s="22"/>
      <c r="O38" s="22"/>
      <c r="P38" s="22"/>
    </row>
    <row r="39" spans="1:16" ht="39" customHeight="1">
      <c r="A39" s="22"/>
      <c r="B39" s="35"/>
      <c r="C39" s="1149" t="s">
        <v>541</v>
      </c>
      <c r="D39" s="1150"/>
      <c r="E39" s="1151"/>
      <c r="F39" s="36">
        <v>0.77</v>
      </c>
      <c r="G39" s="37">
        <v>0.85</v>
      </c>
      <c r="H39" s="37">
        <v>0.85</v>
      </c>
      <c r="I39" s="37">
        <v>0.66</v>
      </c>
      <c r="J39" s="38">
        <v>0.66</v>
      </c>
      <c r="K39" s="22"/>
      <c r="L39" s="22"/>
      <c r="M39" s="22"/>
      <c r="N39" s="22"/>
      <c r="O39" s="22"/>
      <c r="P39" s="22"/>
    </row>
    <row r="40" spans="1:16" ht="39" customHeight="1">
      <c r="A40" s="22"/>
      <c r="B40" s="35"/>
      <c r="C40" s="1149" t="s">
        <v>542</v>
      </c>
      <c r="D40" s="1150"/>
      <c r="E40" s="1151"/>
      <c r="F40" s="36">
        <v>0.15</v>
      </c>
      <c r="G40" s="37">
        <v>0.12</v>
      </c>
      <c r="H40" s="37">
        <v>0.01</v>
      </c>
      <c r="I40" s="37">
        <v>0.08</v>
      </c>
      <c r="J40" s="38">
        <v>0.31</v>
      </c>
      <c r="K40" s="22"/>
      <c r="L40" s="22"/>
      <c r="M40" s="22"/>
      <c r="N40" s="22"/>
      <c r="O40" s="22"/>
      <c r="P40" s="22"/>
    </row>
    <row r="41" spans="1:16" ht="39" customHeight="1">
      <c r="A41" s="22"/>
      <c r="B41" s="35"/>
      <c r="C41" s="1149" t="s">
        <v>543</v>
      </c>
      <c r="D41" s="1150"/>
      <c r="E41" s="1151"/>
      <c r="F41" s="36">
        <v>0.11</v>
      </c>
      <c r="G41" s="37">
        <v>0.11</v>
      </c>
      <c r="H41" s="37">
        <v>0.14000000000000001</v>
      </c>
      <c r="I41" s="37">
        <v>0.14000000000000001</v>
      </c>
      <c r="J41" s="38">
        <v>0.15</v>
      </c>
      <c r="K41" s="22"/>
      <c r="L41" s="22"/>
      <c r="M41" s="22"/>
      <c r="N41" s="22"/>
      <c r="O41" s="22"/>
      <c r="P41" s="22"/>
    </row>
    <row r="42" spans="1:16" ht="39" customHeight="1">
      <c r="A42" s="22"/>
      <c r="B42" s="39"/>
      <c r="C42" s="1149" t="s">
        <v>544</v>
      </c>
      <c r="D42" s="1150"/>
      <c r="E42" s="1151"/>
      <c r="F42" s="36" t="s">
        <v>485</v>
      </c>
      <c r="G42" s="37" t="s">
        <v>485</v>
      </c>
      <c r="H42" s="37" t="s">
        <v>485</v>
      </c>
      <c r="I42" s="37" t="s">
        <v>485</v>
      </c>
      <c r="J42" s="38" t="s">
        <v>485</v>
      </c>
      <c r="K42" s="22"/>
      <c r="L42" s="22"/>
      <c r="M42" s="22"/>
      <c r="N42" s="22"/>
      <c r="O42" s="22"/>
      <c r="P42" s="22"/>
    </row>
    <row r="43" spans="1:16" ht="39" customHeight="1" thickBot="1">
      <c r="A43" s="22"/>
      <c r="B43" s="40"/>
      <c r="C43" s="1152" t="s">
        <v>545</v>
      </c>
      <c r="D43" s="1153"/>
      <c r="E43" s="1154"/>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5" t="s">
        <v>10</v>
      </c>
      <c r="C45" s="1166"/>
      <c r="D45" s="58"/>
      <c r="E45" s="1171" t="s">
        <v>11</v>
      </c>
      <c r="F45" s="1171"/>
      <c r="G45" s="1171"/>
      <c r="H45" s="1171"/>
      <c r="I45" s="1171"/>
      <c r="J45" s="1172"/>
      <c r="K45" s="59">
        <v>4196</v>
      </c>
      <c r="L45" s="60">
        <v>3864</v>
      </c>
      <c r="M45" s="60">
        <v>3631</v>
      </c>
      <c r="N45" s="60">
        <v>3468</v>
      </c>
      <c r="O45" s="61">
        <v>3141</v>
      </c>
      <c r="P45" s="48"/>
      <c r="Q45" s="48"/>
      <c r="R45" s="48"/>
      <c r="S45" s="48"/>
      <c r="T45" s="48"/>
      <c r="U45" s="48"/>
    </row>
    <row r="46" spans="1:21" ht="30.75" customHeight="1">
      <c r="A46" s="48"/>
      <c r="B46" s="1167"/>
      <c r="C46" s="1168"/>
      <c r="D46" s="62"/>
      <c r="E46" s="1159" t="s">
        <v>12</v>
      </c>
      <c r="F46" s="1159"/>
      <c r="G46" s="1159"/>
      <c r="H46" s="1159"/>
      <c r="I46" s="1159"/>
      <c r="J46" s="1160"/>
      <c r="K46" s="63" t="s">
        <v>485</v>
      </c>
      <c r="L46" s="64" t="s">
        <v>485</v>
      </c>
      <c r="M46" s="64" t="s">
        <v>485</v>
      </c>
      <c r="N46" s="64" t="s">
        <v>485</v>
      </c>
      <c r="O46" s="65" t="s">
        <v>485</v>
      </c>
      <c r="P46" s="48"/>
      <c r="Q46" s="48"/>
      <c r="R46" s="48"/>
      <c r="S46" s="48"/>
      <c r="T46" s="48"/>
      <c r="U46" s="48"/>
    </row>
    <row r="47" spans="1:21" ht="30.75" customHeight="1">
      <c r="A47" s="48"/>
      <c r="B47" s="1167"/>
      <c r="C47" s="1168"/>
      <c r="D47" s="62"/>
      <c r="E47" s="1159" t="s">
        <v>13</v>
      </c>
      <c r="F47" s="1159"/>
      <c r="G47" s="1159"/>
      <c r="H47" s="1159"/>
      <c r="I47" s="1159"/>
      <c r="J47" s="1160"/>
      <c r="K47" s="63" t="s">
        <v>485</v>
      </c>
      <c r="L47" s="64" t="s">
        <v>485</v>
      </c>
      <c r="M47" s="64" t="s">
        <v>485</v>
      </c>
      <c r="N47" s="64" t="s">
        <v>485</v>
      </c>
      <c r="O47" s="65" t="s">
        <v>485</v>
      </c>
      <c r="P47" s="48"/>
      <c r="Q47" s="48"/>
      <c r="R47" s="48"/>
      <c r="S47" s="48"/>
      <c r="T47" s="48"/>
      <c r="U47" s="48"/>
    </row>
    <row r="48" spans="1:21" ht="30.75" customHeight="1">
      <c r="A48" s="48"/>
      <c r="B48" s="1167"/>
      <c r="C48" s="1168"/>
      <c r="D48" s="62"/>
      <c r="E48" s="1159" t="s">
        <v>14</v>
      </c>
      <c r="F48" s="1159"/>
      <c r="G48" s="1159"/>
      <c r="H48" s="1159"/>
      <c r="I48" s="1159"/>
      <c r="J48" s="1160"/>
      <c r="K48" s="63">
        <v>687</v>
      </c>
      <c r="L48" s="64">
        <v>664</v>
      </c>
      <c r="M48" s="64">
        <v>667</v>
      </c>
      <c r="N48" s="64">
        <v>667</v>
      </c>
      <c r="O48" s="65">
        <v>674</v>
      </c>
      <c r="P48" s="48"/>
      <c r="Q48" s="48"/>
      <c r="R48" s="48"/>
      <c r="S48" s="48"/>
      <c r="T48" s="48"/>
      <c r="U48" s="48"/>
    </row>
    <row r="49" spans="1:21" ht="30.75" customHeight="1">
      <c r="A49" s="48"/>
      <c r="B49" s="1167"/>
      <c r="C49" s="1168"/>
      <c r="D49" s="62"/>
      <c r="E49" s="1159" t="s">
        <v>15</v>
      </c>
      <c r="F49" s="1159"/>
      <c r="G49" s="1159"/>
      <c r="H49" s="1159"/>
      <c r="I49" s="1159"/>
      <c r="J49" s="1160"/>
      <c r="K49" s="63">
        <v>325</v>
      </c>
      <c r="L49" s="64">
        <v>331</v>
      </c>
      <c r="M49" s="64">
        <v>320</v>
      </c>
      <c r="N49" s="64">
        <v>237</v>
      </c>
      <c r="O49" s="65">
        <v>120</v>
      </c>
      <c r="P49" s="48"/>
      <c r="Q49" s="48"/>
      <c r="R49" s="48"/>
      <c r="S49" s="48"/>
      <c r="T49" s="48"/>
      <c r="U49" s="48"/>
    </row>
    <row r="50" spans="1:21" ht="30.75" customHeight="1">
      <c r="A50" s="48"/>
      <c r="B50" s="1167"/>
      <c r="C50" s="1168"/>
      <c r="D50" s="62"/>
      <c r="E50" s="1159" t="s">
        <v>16</v>
      </c>
      <c r="F50" s="1159"/>
      <c r="G50" s="1159"/>
      <c r="H50" s="1159"/>
      <c r="I50" s="1159"/>
      <c r="J50" s="1160"/>
      <c r="K50" s="63">
        <v>95</v>
      </c>
      <c r="L50" s="64">
        <v>89</v>
      </c>
      <c r="M50" s="64">
        <v>69</v>
      </c>
      <c r="N50" s="64">
        <v>67</v>
      </c>
      <c r="O50" s="65">
        <v>63</v>
      </c>
      <c r="P50" s="48"/>
      <c r="Q50" s="48"/>
      <c r="R50" s="48"/>
      <c r="S50" s="48"/>
      <c r="T50" s="48"/>
      <c r="U50" s="48"/>
    </row>
    <row r="51" spans="1:21" ht="30.75" customHeight="1">
      <c r="A51" s="48"/>
      <c r="B51" s="1169"/>
      <c r="C51" s="1170"/>
      <c r="D51" s="66"/>
      <c r="E51" s="1159" t="s">
        <v>17</v>
      </c>
      <c r="F51" s="1159"/>
      <c r="G51" s="1159"/>
      <c r="H51" s="1159"/>
      <c r="I51" s="1159"/>
      <c r="J51" s="1160"/>
      <c r="K51" s="63" t="s">
        <v>485</v>
      </c>
      <c r="L51" s="64" t="s">
        <v>485</v>
      </c>
      <c r="M51" s="64" t="s">
        <v>485</v>
      </c>
      <c r="N51" s="64" t="s">
        <v>485</v>
      </c>
      <c r="O51" s="65" t="s">
        <v>485</v>
      </c>
      <c r="P51" s="48"/>
      <c r="Q51" s="48"/>
      <c r="R51" s="48"/>
      <c r="S51" s="48"/>
      <c r="T51" s="48"/>
      <c r="U51" s="48"/>
    </row>
    <row r="52" spans="1:21" ht="30.75" customHeight="1">
      <c r="A52" s="48"/>
      <c r="B52" s="1157" t="s">
        <v>18</v>
      </c>
      <c r="C52" s="1158"/>
      <c r="D52" s="66"/>
      <c r="E52" s="1159" t="s">
        <v>19</v>
      </c>
      <c r="F52" s="1159"/>
      <c r="G52" s="1159"/>
      <c r="H52" s="1159"/>
      <c r="I52" s="1159"/>
      <c r="J52" s="1160"/>
      <c r="K52" s="63">
        <v>3036</v>
      </c>
      <c r="L52" s="64">
        <v>2957</v>
      </c>
      <c r="M52" s="64">
        <v>2906</v>
      </c>
      <c r="N52" s="64">
        <v>2852</v>
      </c>
      <c r="O52" s="65">
        <v>2780</v>
      </c>
      <c r="P52" s="48"/>
      <c r="Q52" s="48"/>
      <c r="R52" s="48"/>
      <c r="S52" s="48"/>
      <c r="T52" s="48"/>
      <c r="U52" s="48"/>
    </row>
    <row r="53" spans="1:21" ht="30.75" customHeight="1" thickBot="1">
      <c r="A53" s="48"/>
      <c r="B53" s="1161" t="s">
        <v>20</v>
      </c>
      <c r="C53" s="1162"/>
      <c r="D53" s="67"/>
      <c r="E53" s="1163" t="s">
        <v>21</v>
      </c>
      <c r="F53" s="1163"/>
      <c r="G53" s="1163"/>
      <c r="H53" s="1163"/>
      <c r="I53" s="1163"/>
      <c r="J53" s="1164"/>
      <c r="K53" s="68">
        <v>2267</v>
      </c>
      <c r="L53" s="69">
        <v>1991</v>
      </c>
      <c r="M53" s="69">
        <v>1781</v>
      </c>
      <c r="N53" s="69">
        <v>1587</v>
      </c>
      <c r="O53" s="70">
        <v>1218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2016-04-18T01:24:11Z</cp:lastPrinted>
  <dcterms:created xsi:type="dcterms:W3CDTF">2016-02-15T02:07:44Z</dcterms:created>
  <dcterms:modified xsi:type="dcterms:W3CDTF">2016-04-25T01:02:52Z</dcterms:modified>
  <cp:category/>
</cp:coreProperties>
</file>